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lexm\OneDrive\Desktop\Ենթադրամաշնորհի հայտարարություն\"/>
    </mc:Choice>
  </mc:AlternateContent>
  <xr:revisionPtr revIDLastSave="0" documentId="13_ncr:1_{8C901083-6709-4648-A9DF-427DD12BCF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Բյուջե" sheetId="2" r:id="rId1"/>
  </sheets>
  <externalReferences>
    <externalReference r:id="rId2"/>
  </externalReferences>
  <definedNames>
    <definedName name="_g70000" localSheetId="0">#REF!</definedName>
    <definedName name="_g70000">#REF!</definedName>
    <definedName name="_g80000" localSheetId="0">#REF!</definedName>
    <definedName name="_g80000">#REF!</definedName>
    <definedName name="_g90000" localSheetId="0">#REF!</definedName>
    <definedName name="_g90000">#REF!</definedName>
    <definedName name="_Regression_Int" localSheetId="0" hidden="1">1</definedName>
    <definedName name="a" localSheetId="0">#REF!</definedName>
    <definedName name="a">#REF!</definedName>
    <definedName name="aa" localSheetId="0">#REF!</definedName>
    <definedName name="aa">#REF!</definedName>
    <definedName name="ARMEN" localSheetId="0">#REF!</definedName>
    <definedName name="ARMEN">#REF!</definedName>
    <definedName name="art" localSheetId="0">#REF!</definedName>
    <definedName name="art">#REF!</definedName>
    <definedName name="cetiri" localSheetId="0">#REF!</definedName>
    <definedName name="cetiri">#REF!</definedName>
    <definedName name="cetrnaest" localSheetId="0">#REF!</definedName>
    <definedName name="cetrnaest">#REF!</definedName>
    <definedName name="code1" localSheetId="0">#REF!</definedName>
    <definedName name="code1">#REF!</definedName>
    <definedName name="code10" localSheetId="0">#REF!</definedName>
    <definedName name="code10">#REF!</definedName>
    <definedName name="code11" localSheetId="0">#REF!</definedName>
    <definedName name="code11">#REF!</definedName>
    <definedName name="code12" localSheetId="0">#REF!</definedName>
    <definedName name="code12">#REF!</definedName>
    <definedName name="code13" localSheetId="0">#REF!</definedName>
    <definedName name="code13">#REF!</definedName>
    <definedName name="code14" localSheetId="0">#REF!</definedName>
    <definedName name="code14">#REF!</definedName>
    <definedName name="code15" localSheetId="0">#REF!</definedName>
    <definedName name="code15">#REF!</definedName>
    <definedName name="code16" localSheetId="0">#REF!</definedName>
    <definedName name="code16">#REF!</definedName>
    <definedName name="code17" localSheetId="0">#REF!</definedName>
    <definedName name="code17">#REF!</definedName>
    <definedName name="code18" localSheetId="0">#REF!</definedName>
    <definedName name="code18">#REF!</definedName>
    <definedName name="code19" localSheetId="0">#REF!</definedName>
    <definedName name="code19">#REF!</definedName>
    <definedName name="code2" localSheetId="0">#REF!</definedName>
    <definedName name="code2">#REF!</definedName>
    <definedName name="code20" localSheetId="0">#REF!</definedName>
    <definedName name="code20">#REF!</definedName>
    <definedName name="code3" localSheetId="0">#REF!</definedName>
    <definedName name="code3">#REF!</definedName>
    <definedName name="code4" localSheetId="0">#REF!</definedName>
    <definedName name="code4">#REF!</definedName>
    <definedName name="code5" localSheetId="0">#REF!</definedName>
    <definedName name="code5">#REF!</definedName>
    <definedName name="code6" localSheetId="0">#REF!</definedName>
    <definedName name="code6">#REF!</definedName>
    <definedName name="code7" localSheetId="0">#REF!</definedName>
    <definedName name="code7">#REF!</definedName>
    <definedName name="code8" localSheetId="0">#REF!</definedName>
    <definedName name="code8">#REF!</definedName>
    <definedName name="code9" localSheetId="0">#REF!</definedName>
    <definedName name="code9">#REF!</definedName>
    <definedName name="ddd" localSheetId="0">#REF!</definedName>
    <definedName name="ddd">#REF!</definedName>
    <definedName name="ddf" localSheetId="0">#REF!</definedName>
    <definedName name="ddf">#REF!</definedName>
    <definedName name="deset" localSheetId="0">#REF!</definedName>
    <definedName name="deset">#REF!</definedName>
    <definedName name="devet" localSheetId="0">#REF!</definedName>
    <definedName name="devet">#REF!</definedName>
    <definedName name="devetnaest" localSheetId="0">#REF!</definedName>
    <definedName name="devetnaest">#REF!</definedName>
    <definedName name="dva" localSheetId="0">#REF!</definedName>
    <definedName name="dva">#REF!</definedName>
    <definedName name="dvadeset" localSheetId="0">#REF!</definedName>
    <definedName name="dvadeset">#REF!</definedName>
    <definedName name="dvanaest" localSheetId="0">#REF!</definedName>
    <definedName name="dvanaest">#REF!</definedName>
    <definedName name="eb04_Lida" localSheetId="0">#REF!</definedName>
    <definedName name="eb04_Lida">#REF!</definedName>
    <definedName name="erewr" localSheetId="0">#REF!</definedName>
    <definedName name="erewr">#REF!</definedName>
    <definedName name="Feb04_Lida" localSheetId="0">#REF!</definedName>
    <definedName name="Feb04_Lida">#REF!</definedName>
    <definedName name="ffdf" localSheetId="0">#REF!</definedName>
    <definedName name="ffdf">#REF!</definedName>
    <definedName name="fgg" localSheetId="0">#REF!</definedName>
    <definedName name="fgg">#REF!</definedName>
    <definedName name="fghfh" localSheetId="0">#REF!</definedName>
    <definedName name="fghfh">#REF!</definedName>
    <definedName name="g" localSheetId="0">#REF!</definedName>
    <definedName name="g">#REF!</definedName>
    <definedName name="gggg" localSheetId="0">#REF!</definedName>
    <definedName name="gggg">#REF!</definedName>
    <definedName name="h" localSheetId="0">#REF!</definedName>
    <definedName name="h">#REF!</definedName>
    <definedName name="jedan" localSheetId="0">#REF!</definedName>
    <definedName name="jedan">#REF!</definedName>
    <definedName name="jedanaest" localSheetId="0">#REF!</definedName>
    <definedName name="jedanaest">#REF!</definedName>
    <definedName name="jj" localSheetId="0">#REF!</definedName>
    <definedName name="jj">#REF!</definedName>
    <definedName name="jkjhj" localSheetId="0">#REF!</definedName>
    <definedName name="jkjhj">#REF!</definedName>
    <definedName name="Kombinacije">[1]Relations!$A$1:$B$289</definedName>
    <definedName name="MarSalaAng" localSheetId="0">#REF!</definedName>
    <definedName name="MarSalaAng">#REF!</definedName>
    <definedName name="osam" localSheetId="0">#REF!</definedName>
    <definedName name="osam">#REF!</definedName>
    <definedName name="osamnaest" localSheetId="0">#REF!</definedName>
    <definedName name="osamnaest">#REF!</definedName>
    <definedName name="pet" localSheetId="0">#REF!</definedName>
    <definedName name="pet">#REF!</definedName>
    <definedName name="petnaest" localSheetId="0">#REF!</definedName>
    <definedName name="petnaest">#REF!</definedName>
    <definedName name="_xlnm.Print_Area" localSheetId="0">Բյուջե!$A$1:$M$41</definedName>
    <definedName name="_xlnm.Print_Area">#N/A</definedName>
    <definedName name="Print_Area_MI" localSheetId="0">#REF!</definedName>
    <definedName name="Print_Area_MI">#REF!</definedName>
    <definedName name="_xlnm.Print_Titles" localSheetId="0">Բյուջե!$4:$8</definedName>
    <definedName name="proj" localSheetId="0">#REF!</definedName>
    <definedName name="proj">#REF!</definedName>
    <definedName name="Project" localSheetId="0">#REF!</definedName>
    <definedName name="Project">#REF!</definedName>
    <definedName name="Rate" localSheetId="0">#REF!</definedName>
    <definedName name="Rate">#REF!</definedName>
    <definedName name="sedam" localSheetId="0">#REF!</definedName>
    <definedName name="sedam">#REF!</definedName>
    <definedName name="sedamnaest" localSheetId="0">#REF!</definedName>
    <definedName name="sedamnaest">#REF!</definedName>
    <definedName name="sesnaest" localSheetId="0">#REF!</definedName>
    <definedName name="sesnaest">#REF!</definedName>
    <definedName name="sest" localSheetId="0">#REF!</definedName>
    <definedName name="sest">#REF!</definedName>
    <definedName name="Tabela">[1]Relations!$E$2:$H$14</definedName>
    <definedName name="tri" localSheetId="0">#REF!</definedName>
    <definedName name="tri">#REF!</definedName>
    <definedName name="trinaest" localSheetId="0">#REF!</definedName>
    <definedName name="trinaest">#REF!</definedName>
    <definedName name="ttt" localSheetId="0">#REF!</definedName>
    <definedName name="ttt">#REF!</definedName>
    <definedName name="xx" localSheetId="0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J13" i="2" l="1"/>
  <c r="J14" i="2"/>
  <c r="J15" i="2"/>
  <c r="J16" i="2"/>
  <c r="J17" i="2"/>
  <c r="J18" i="2"/>
  <c r="J19" i="2"/>
  <c r="I20" i="2"/>
  <c r="J20" i="2"/>
  <c r="J23" i="2"/>
  <c r="J24" i="2"/>
  <c r="J25" i="2"/>
  <c r="J26" i="2"/>
  <c r="J29" i="2"/>
  <c r="J30" i="2"/>
  <c r="J31" i="2"/>
  <c r="J32" i="2"/>
  <c r="J33" i="2"/>
  <c r="I34" i="2"/>
  <c r="J36" i="2"/>
  <c r="J38" i="2" s="1"/>
  <c r="J37" i="2"/>
  <c r="I38" i="2"/>
  <c r="I40" i="2"/>
  <c r="J40" i="2"/>
  <c r="J34" i="2" l="1"/>
  <c r="H37" i="2"/>
  <c r="H36" i="2"/>
  <c r="H33" i="2"/>
  <c r="H32" i="2"/>
  <c r="H31" i="2"/>
  <c r="H30" i="2"/>
  <c r="H29" i="2"/>
  <c r="H23" i="2" l="1"/>
  <c r="H26" i="2" l="1"/>
  <c r="H25" i="2"/>
  <c r="K24" i="2"/>
  <c r="K23" i="2"/>
  <c r="K31" i="2"/>
  <c r="K32" i="2"/>
  <c r="K33" i="2"/>
  <c r="K40" i="2"/>
  <c r="I43" i="2" s="1"/>
  <c r="K25" i="2" l="1"/>
  <c r="K30" i="2"/>
  <c r="H34" i="2"/>
  <c r="K29" i="2"/>
  <c r="K36" i="2"/>
  <c r="H38" i="2"/>
  <c r="L36" i="2" s="1"/>
  <c r="K26" i="2"/>
  <c r="H27" i="2"/>
  <c r="K37" i="2"/>
  <c r="K43" i="2"/>
  <c r="L24" i="2" l="1"/>
  <c r="L23" i="2"/>
  <c r="L37" i="2"/>
  <c r="L25" i="2"/>
  <c r="L31" i="2"/>
  <c r="L30" i="2"/>
  <c r="L33" i="2"/>
  <c r="L32" i="2"/>
  <c r="L29" i="2"/>
  <c r="L26" i="2"/>
  <c r="K34" i="2"/>
  <c r="K38" i="2"/>
  <c r="L27" i="2" l="1"/>
  <c r="L34" i="2"/>
  <c r="H19" i="2"/>
  <c r="H18" i="2"/>
  <c r="H17" i="2"/>
  <c r="H16" i="2"/>
  <c r="H15" i="2"/>
  <c r="H14" i="2"/>
  <c r="H20" i="2" l="1"/>
  <c r="L16" i="2" s="1"/>
  <c r="K19" i="2"/>
  <c r="K18" i="2"/>
  <c r="K17" i="2"/>
  <c r="K16" i="2"/>
  <c r="K20" i="2"/>
  <c r="K13" i="2"/>
  <c r="K15" i="2"/>
  <c r="K14" i="2"/>
  <c r="L19" i="2" l="1"/>
  <c r="L18" i="2"/>
  <c r="L17" i="2"/>
  <c r="L14" i="2"/>
  <c r="L13" i="2"/>
  <c r="L15" i="2"/>
  <c r="H40" i="2"/>
  <c r="L40" i="2" l="1"/>
  <c r="L38" i="2"/>
  <c r="L20" i="2"/>
</calcChain>
</file>

<file path=xl/sharedStrings.xml><?xml version="1.0" encoding="utf-8"?>
<sst xmlns="http://schemas.openxmlformats.org/spreadsheetml/2006/main" count="39" uniqueCount="36">
  <si>
    <t>Applicant's Contribution</t>
  </si>
  <si>
    <t>Applicant's 
In Kind
Contribution</t>
  </si>
  <si>
    <t>Other Source
Cash Contribution</t>
  </si>
  <si>
    <t>USD</t>
  </si>
  <si>
    <t>C</t>
  </si>
  <si>
    <t xml:space="preserve">Ծրագրի անուն:            </t>
  </si>
  <si>
    <t xml:space="preserve">Ծրագրի տևողությունը: </t>
  </si>
  <si>
    <t>Կոդ</t>
  </si>
  <si>
    <t>Պահանջվող գումարը</t>
  </si>
  <si>
    <t>Բյուջեի տողի նկարագրական</t>
  </si>
  <si>
    <t>Ընդամենը C:</t>
  </si>
  <si>
    <t>Ընդամենը</t>
  </si>
  <si>
    <t>Աշխատավարձ</t>
  </si>
  <si>
    <t>Ծրագրի աշխատակազմի աշխատավարձ</t>
  </si>
  <si>
    <t>Գործուղում</t>
  </si>
  <si>
    <t>Վարչական ծախսեր</t>
  </si>
  <si>
    <t>Տոկոս</t>
  </si>
  <si>
    <t>Միավոր</t>
  </si>
  <si>
    <t>Միավորի քանակ</t>
  </si>
  <si>
    <t>Միավորի արժեք</t>
  </si>
  <si>
    <t>ՀՀ դրամ</t>
  </si>
  <si>
    <t>Տոկոս ընդհանուրի մեջ</t>
  </si>
  <si>
    <t>ՀԱՎԵԼՎԱԾ 2</t>
  </si>
  <si>
    <t>Ծրագրային ծախսեր</t>
  </si>
  <si>
    <t>B</t>
  </si>
  <si>
    <t>Ընդամենը A</t>
  </si>
  <si>
    <t>A</t>
  </si>
  <si>
    <t>Ընդամենը B:</t>
  </si>
  <si>
    <t>ամիս</t>
  </si>
  <si>
    <t>D</t>
  </si>
  <si>
    <t>Ընդամենը D:</t>
  </si>
  <si>
    <t>հատ</t>
  </si>
  <si>
    <t>օր</t>
  </si>
  <si>
    <t xml:space="preserve">Դիմող:             </t>
  </si>
  <si>
    <t>Ծրագրի բյուջե</t>
  </si>
  <si>
    <t>Բյուջեի տեղի նկարագրական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</si>
</sst>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$-409]#,##0.00"/>
    <numFmt numFmtId="168" formatCode="_-* #,##0.00\ [$AMD]_-;\-* #,##0.00\ [$AMD]_-;_-* &quot;-&quot;\ [$AMD]_-;_-@_-"/>
    <numFmt numFmtId="169" formatCode="0000"/>
    <numFmt numFmtId="170" formatCode="0.0%"/>
    <numFmt numFmtId="174" formatCode="0_);\(0\)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Armenian"/>
      <family val="2"/>
    </font>
    <font>
      <sz val="10"/>
      <name val="Helv"/>
    </font>
    <font>
      <sz val="11"/>
      <color theme="1"/>
      <name val="Calibri"/>
      <family val="2"/>
      <scheme val="minor"/>
    </font>
    <font>
      <b/>
      <sz val="11"/>
      <name val="Arian AMU"/>
    </font>
    <font>
      <sz val="11"/>
      <name val="Arian AMU"/>
    </font>
    <font>
      <b/>
      <sz val="11"/>
      <color indexed="18"/>
      <name val="Arian AMU"/>
    </font>
    <font>
      <b/>
      <sz val="10"/>
      <name val="Arian AMU"/>
    </font>
    <font>
      <b/>
      <sz val="10"/>
      <color indexed="18"/>
      <name val="Arian AMU"/>
    </font>
    <font>
      <sz val="11"/>
      <color indexed="18"/>
      <name val="Arian AMU"/>
    </font>
    <font>
      <b/>
      <sz val="14"/>
      <name val="Arian AMU"/>
    </font>
    <font>
      <sz val="11"/>
      <color theme="1"/>
      <name val="Arian AMU"/>
    </font>
    <font>
      <b/>
      <i/>
      <sz val="11"/>
      <name val="Arian AMU"/>
    </font>
    <font>
      <i/>
      <sz val="11"/>
      <name val="Arian AMU"/>
    </font>
    <font>
      <b/>
      <sz val="11"/>
      <color theme="4" tint="-0.499984740745262"/>
      <name val="Arian AMU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3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167" fontId="1" fillId="0" borderId="0"/>
    <xf numFmtId="168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141">
    <xf numFmtId="0" fontId="0" fillId="0" borderId="0" xfId="0"/>
    <xf numFmtId="0" fontId="5" fillId="0" borderId="0" xfId="4" applyFont="1"/>
    <xf numFmtId="3" fontId="5" fillId="0" borderId="0" xfId="4" applyNumberFormat="1" applyFont="1"/>
    <xf numFmtId="3" fontId="6" fillId="0" borderId="0" xfId="4" applyNumberFormat="1" applyFont="1"/>
    <xf numFmtId="0" fontId="6" fillId="0" borderId="0" xfId="4" applyFont="1"/>
    <xf numFmtId="167" fontId="7" fillId="0" borderId="0" xfId="1" applyFont="1"/>
    <xf numFmtId="167" fontId="8" fillId="0" borderId="0" xfId="2" applyNumberFormat="1" applyFont="1"/>
    <xf numFmtId="167" fontId="9" fillId="0" borderId="1" xfId="1" applyFont="1" applyBorder="1"/>
    <xf numFmtId="0" fontId="10" fillId="0" borderId="1" xfId="3" applyFont="1" applyBorder="1"/>
    <xf numFmtId="0" fontId="6" fillId="0" borderId="1" xfId="4" applyFont="1" applyBorder="1"/>
    <xf numFmtId="3" fontId="6" fillId="0" borderId="1" xfId="4" applyNumberFormat="1" applyFont="1" applyBorder="1"/>
    <xf numFmtId="0" fontId="10" fillId="0" borderId="0" xfId="3" applyFont="1" applyAlignment="1">
      <alignment horizontal="left"/>
    </xf>
    <xf numFmtId="167" fontId="8" fillId="0" borderId="1" xfId="2" applyNumberFormat="1" applyFont="1" applyBorder="1"/>
    <xf numFmtId="0" fontId="6" fillId="0" borderId="1" xfId="3" applyFont="1" applyBorder="1"/>
    <xf numFmtId="0" fontId="11" fillId="0" borderId="0" xfId="4" applyFont="1" applyAlignment="1">
      <alignment horizontal="left"/>
    </xf>
    <xf numFmtId="0" fontId="5" fillId="0" borderId="0" xfId="4" applyFont="1" applyAlignment="1">
      <alignment horizontal="center"/>
    </xf>
    <xf numFmtId="0" fontId="6" fillId="0" borderId="0" xfId="4" applyFont="1" applyAlignment="1">
      <alignment horizontal="left"/>
    </xf>
    <xf numFmtId="0" fontId="6" fillId="0" borderId="0" xfId="4" applyFont="1" applyAlignment="1">
      <alignment horizontal="centerContinuous"/>
    </xf>
    <xf numFmtId="3" fontId="6" fillId="0" borderId="0" xfId="4" applyNumberFormat="1" applyFont="1" applyAlignment="1">
      <alignment horizontal="centerContinuous"/>
    </xf>
    <xf numFmtId="4" fontId="6" fillId="0" borderId="0" xfId="4" applyNumberFormat="1" applyFont="1"/>
    <xf numFmtId="0" fontId="6" fillId="0" borderId="0" xfId="4" applyFont="1" applyAlignment="1">
      <alignment horizontal="center"/>
    </xf>
    <xf numFmtId="3" fontId="5" fillId="2" borderId="3" xfId="4" applyNumberFormat="1" applyFont="1" applyFill="1" applyBorder="1" applyAlignment="1">
      <alignment horizontal="center" vertical="center" wrapText="1"/>
    </xf>
    <xf numFmtId="3" fontId="5" fillId="2" borderId="4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3" fontId="5" fillId="2" borderId="5" xfId="4" applyNumberFormat="1" applyFont="1" applyFill="1" applyBorder="1" applyAlignment="1">
      <alignment horizontal="center" vertical="center" wrapText="1"/>
    </xf>
    <xf numFmtId="3" fontId="5" fillId="2" borderId="46" xfId="4" applyNumberFormat="1" applyFont="1" applyFill="1" applyBorder="1" applyAlignment="1">
      <alignment horizontal="center" vertical="center" wrapText="1"/>
    </xf>
    <xf numFmtId="3" fontId="5" fillId="2" borderId="7" xfId="4" applyNumberFormat="1" applyFont="1" applyFill="1" applyBorder="1" applyAlignment="1">
      <alignment horizontal="center" vertical="center" wrapText="1"/>
    </xf>
    <xf numFmtId="3" fontId="5" fillId="2" borderId="6" xfId="4" applyNumberFormat="1" applyFont="1" applyFill="1" applyBorder="1" applyAlignment="1">
      <alignment horizontal="center" vertical="center" wrapText="1"/>
    </xf>
    <xf numFmtId="3" fontId="5" fillId="2" borderId="8" xfId="4" applyNumberFormat="1" applyFont="1" applyFill="1" applyBorder="1" applyAlignment="1">
      <alignment horizontal="center" vertical="center" wrapText="1"/>
    </xf>
    <xf numFmtId="3" fontId="5" fillId="2" borderId="47" xfId="4" applyNumberFormat="1" applyFont="1" applyFill="1" applyBorder="1" applyAlignment="1">
      <alignment horizontal="center" vertical="center" wrapText="1"/>
    </xf>
    <xf numFmtId="169" fontId="5" fillId="3" borderId="9" xfId="4" applyNumberFormat="1" applyFont="1" applyFill="1" applyBorder="1" applyAlignment="1">
      <alignment horizontal="center" vertical="center"/>
    </xf>
    <xf numFmtId="0" fontId="5" fillId="3" borderId="10" xfId="4" applyFont="1" applyFill="1" applyBorder="1" applyAlignment="1">
      <alignment horizontal="center" vertical="center"/>
    </xf>
    <xf numFmtId="0" fontId="5" fillId="3" borderId="10" xfId="4" applyFont="1" applyFill="1" applyBorder="1" applyAlignment="1">
      <alignment vertical="center"/>
    </xf>
    <xf numFmtId="3" fontId="6" fillId="3" borderId="10" xfId="4" applyNumberFormat="1" applyFont="1" applyFill="1" applyBorder="1" applyAlignment="1">
      <alignment horizontal="center" vertical="center"/>
    </xf>
    <xf numFmtId="3" fontId="6" fillId="3" borderId="11" xfId="4" applyNumberFormat="1" applyFont="1" applyFill="1" applyBorder="1" applyAlignment="1">
      <alignment horizontal="center" vertical="center"/>
    </xf>
    <xf numFmtId="0" fontId="5" fillId="0" borderId="12" xfId="4" applyFont="1" applyBorder="1" applyAlignment="1">
      <alignment horizontal="center" vertical="center" textRotation="90" wrapText="1"/>
    </xf>
    <xf numFmtId="0" fontId="5" fillId="0" borderId="13" xfId="4" applyFont="1" applyBorder="1" applyAlignment="1">
      <alignment horizontal="center" vertical="center" wrapText="1"/>
    </xf>
    <xf numFmtId="164" fontId="5" fillId="0" borderId="13" xfId="4" applyNumberFormat="1" applyFont="1" applyBorder="1" applyAlignment="1">
      <alignment horizontal="center" vertical="center" textRotation="90" wrapText="1"/>
    </xf>
    <xf numFmtId="164" fontId="5" fillId="0" borderId="13" xfId="4" applyNumberFormat="1" applyFont="1" applyBorder="1" applyAlignment="1">
      <alignment horizontal="center" vertical="center" wrapText="1"/>
    </xf>
    <xf numFmtId="165" fontId="5" fillId="0" borderId="13" xfId="4" applyNumberFormat="1" applyFont="1" applyBorder="1" applyAlignment="1">
      <alignment horizontal="center" vertical="center" wrapText="1"/>
    </xf>
    <xf numFmtId="170" fontId="5" fillId="0" borderId="14" xfId="4" applyNumberFormat="1" applyFont="1" applyBorder="1" applyAlignment="1">
      <alignment horizontal="center" vertical="center" wrapText="1"/>
    </xf>
    <xf numFmtId="169" fontId="5" fillId="3" borderId="15" xfId="4" applyNumberFormat="1" applyFont="1" applyFill="1" applyBorder="1" applyAlignment="1">
      <alignment horizontal="center" vertical="center"/>
    </xf>
    <xf numFmtId="0" fontId="5" fillId="3" borderId="16" xfId="4" applyFont="1" applyFill="1" applyBorder="1" applyAlignment="1">
      <alignment horizontal="left" vertical="center"/>
    </xf>
    <xf numFmtId="0" fontId="5" fillId="3" borderId="17" xfId="4" applyFont="1" applyFill="1" applyBorder="1" applyAlignment="1">
      <alignment horizontal="left" vertical="center"/>
    </xf>
    <xf numFmtId="0" fontId="5" fillId="3" borderId="17" xfId="4" applyFont="1" applyFill="1" applyBorder="1" applyAlignment="1">
      <alignment vertical="center"/>
    </xf>
    <xf numFmtId="3" fontId="6" fillId="3" borderId="17" xfId="4" applyNumberFormat="1" applyFont="1" applyFill="1" applyBorder="1" applyAlignment="1">
      <alignment horizontal="center" vertical="center"/>
    </xf>
    <xf numFmtId="3" fontId="6" fillId="3" borderId="18" xfId="4" applyNumberFormat="1" applyFont="1" applyFill="1" applyBorder="1" applyAlignment="1">
      <alignment horizontal="center" vertical="center"/>
    </xf>
    <xf numFmtId="0" fontId="6" fillId="0" borderId="0" xfId="4" applyFont="1" applyAlignment="1">
      <alignment vertical="center"/>
    </xf>
    <xf numFmtId="174" fontId="5" fillId="0" borderId="19" xfId="4" applyNumberFormat="1" applyFont="1" applyBorder="1" applyAlignment="1">
      <alignment horizontal="center" vertical="center"/>
    </xf>
    <xf numFmtId="174" fontId="12" fillId="0" borderId="20" xfId="0" applyNumberFormat="1" applyFont="1" applyBorder="1" applyAlignment="1">
      <alignment horizontal="left" vertical="center" wrapText="1"/>
    </xf>
    <xf numFmtId="9" fontId="6" fillId="0" borderId="20" xfId="7" applyFont="1" applyFill="1" applyBorder="1" applyAlignment="1">
      <alignment horizontal="right" vertical="center"/>
    </xf>
    <xf numFmtId="166" fontId="6" fillId="0" borderId="20" xfId="4" applyNumberFormat="1" applyFont="1" applyBorder="1" applyAlignment="1">
      <alignment horizontal="center" vertical="center"/>
    </xf>
    <xf numFmtId="166" fontId="6" fillId="0" borderId="20" xfId="4" applyNumberFormat="1" applyFont="1" applyBorder="1" applyAlignment="1">
      <alignment vertical="center"/>
    </xf>
    <xf numFmtId="166" fontId="6" fillId="0" borderId="20" xfId="4" applyNumberFormat="1" applyFont="1" applyBorder="1" applyAlignment="1">
      <alignment horizontal="right" vertical="center"/>
    </xf>
    <xf numFmtId="166" fontId="6" fillId="0" borderId="24" xfId="4" applyNumberFormat="1" applyFont="1" applyBorder="1" applyAlignment="1">
      <alignment horizontal="right" vertical="center"/>
    </xf>
    <xf numFmtId="166" fontId="6" fillId="0" borderId="19" xfId="4" applyNumberFormat="1" applyFont="1" applyBorder="1" applyAlignment="1">
      <alignment horizontal="right" vertical="center"/>
    </xf>
    <xf numFmtId="166" fontId="6" fillId="0" borderId="50" xfId="4" applyNumberFormat="1" applyFont="1" applyBorder="1" applyAlignment="1">
      <alignment horizontal="right" vertical="center"/>
    </xf>
    <xf numFmtId="166" fontId="6" fillId="0" borderId="41" xfId="4" applyNumberFormat="1" applyFont="1" applyBorder="1" applyAlignment="1">
      <alignment horizontal="right" vertical="center"/>
    </xf>
    <xf numFmtId="9" fontId="6" fillId="0" borderId="43" xfId="7" applyFont="1" applyFill="1" applyBorder="1" applyAlignment="1" applyProtection="1">
      <alignment horizontal="right" vertical="center"/>
    </xf>
    <xf numFmtId="174" fontId="5" fillId="0" borderId="22" xfId="4" applyNumberFormat="1" applyFont="1" applyBorder="1" applyAlignment="1">
      <alignment horizontal="center" vertical="center"/>
    </xf>
    <xf numFmtId="174" fontId="12" fillId="0" borderId="23" xfId="0" applyNumberFormat="1" applyFont="1" applyBorder="1" applyAlignment="1">
      <alignment horizontal="left" vertical="center" wrapText="1"/>
    </xf>
    <xf numFmtId="9" fontId="6" fillId="0" borderId="23" xfId="7" applyFont="1" applyFill="1" applyBorder="1" applyAlignment="1">
      <alignment horizontal="right" vertical="center"/>
    </xf>
    <xf numFmtId="166" fontId="6" fillId="0" borderId="23" xfId="4" applyNumberFormat="1" applyFont="1" applyBorder="1" applyAlignment="1">
      <alignment horizontal="center" vertical="center"/>
    </xf>
    <xf numFmtId="166" fontId="6" fillId="0" borderId="23" xfId="4" applyNumberFormat="1" applyFont="1" applyBorder="1" applyAlignment="1">
      <alignment vertical="center"/>
    </xf>
    <xf numFmtId="166" fontId="6" fillId="0" borderId="23" xfId="4" applyNumberFormat="1" applyFont="1" applyBorder="1" applyAlignment="1">
      <alignment horizontal="right" vertical="center"/>
    </xf>
    <xf numFmtId="166" fontId="6" fillId="0" borderId="22" xfId="4" applyNumberFormat="1" applyFont="1" applyBorder="1" applyAlignment="1">
      <alignment horizontal="right" vertical="center"/>
    </xf>
    <xf numFmtId="166" fontId="6" fillId="0" borderId="51" xfId="4" applyNumberFormat="1" applyFont="1" applyBorder="1" applyAlignment="1">
      <alignment horizontal="right" vertical="center"/>
    </xf>
    <xf numFmtId="166" fontId="6" fillId="0" borderId="42" xfId="4" applyNumberFormat="1" applyFont="1" applyBorder="1" applyAlignment="1">
      <alignment horizontal="right" vertical="center"/>
    </xf>
    <xf numFmtId="9" fontId="6" fillId="0" borderId="44" xfId="7" applyFont="1" applyFill="1" applyBorder="1" applyAlignment="1" applyProtection="1">
      <alignment horizontal="right" vertical="center"/>
    </xf>
    <xf numFmtId="174" fontId="6" fillId="0" borderId="23" xfId="5" applyNumberFormat="1" applyFont="1" applyBorder="1" applyAlignment="1">
      <alignment vertical="center"/>
    </xf>
    <xf numFmtId="166" fontId="6" fillId="0" borderId="23" xfId="5" applyNumberFormat="1" applyFont="1" applyBorder="1" applyAlignment="1">
      <alignment horizontal="right" vertical="center"/>
    </xf>
    <xf numFmtId="0" fontId="13" fillId="0" borderId="0" xfId="4" applyFont="1"/>
    <xf numFmtId="166" fontId="13" fillId="4" borderId="26" xfId="4" applyNumberFormat="1" applyFont="1" applyFill="1" applyBorder="1" applyAlignment="1">
      <alignment horizontal="right" vertical="center"/>
    </xf>
    <xf numFmtId="166" fontId="13" fillId="4" borderId="26" xfId="4" applyNumberFormat="1" applyFont="1" applyFill="1" applyBorder="1" applyAlignment="1">
      <alignment horizontal="center" vertical="center"/>
    </xf>
    <xf numFmtId="166" fontId="13" fillId="4" borderId="26" xfId="4" applyNumberFormat="1" applyFont="1" applyFill="1" applyBorder="1" applyAlignment="1">
      <alignment vertical="center"/>
    </xf>
    <xf numFmtId="166" fontId="13" fillId="4" borderId="27" xfId="4" applyNumberFormat="1" applyFont="1" applyFill="1" applyBorder="1" applyAlignment="1">
      <alignment horizontal="right" vertical="center"/>
    </xf>
    <xf numFmtId="166" fontId="13" fillId="4" borderId="28" xfId="4" applyNumberFormat="1" applyFont="1" applyFill="1" applyBorder="1" applyAlignment="1">
      <alignment horizontal="right" vertical="center"/>
    </xf>
    <xf numFmtId="166" fontId="13" fillId="4" borderId="29" xfId="4" applyNumberFormat="1" applyFont="1" applyFill="1" applyBorder="1" applyAlignment="1">
      <alignment horizontal="right" vertical="center"/>
    </xf>
    <xf numFmtId="166" fontId="13" fillId="4" borderId="25" xfId="4" applyNumberFormat="1" applyFont="1" applyFill="1" applyBorder="1" applyAlignment="1">
      <alignment horizontal="right" vertical="center"/>
    </xf>
    <xf numFmtId="9" fontId="13" fillId="4" borderId="45" xfId="7" applyFont="1" applyFill="1" applyBorder="1" applyAlignment="1" applyProtection="1">
      <alignment horizontal="right" vertical="center"/>
    </xf>
    <xf numFmtId="174" fontId="13" fillId="0" borderId="26" xfId="4" applyNumberFormat="1" applyFont="1" applyBorder="1" applyAlignment="1">
      <alignment horizontal="right" vertical="center"/>
    </xf>
    <xf numFmtId="166" fontId="13" fillId="0" borderId="26" xfId="4" applyNumberFormat="1" applyFont="1" applyBorder="1" applyAlignment="1">
      <alignment horizontal="right" vertical="center"/>
    </xf>
    <xf numFmtId="166" fontId="13" fillId="0" borderId="26" xfId="4" applyNumberFormat="1" applyFont="1" applyBorder="1" applyAlignment="1">
      <alignment horizontal="center" vertical="center"/>
    </xf>
    <xf numFmtId="166" fontId="13" fillId="0" borderId="26" xfId="4" applyNumberFormat="1" applyFont="1" applyBorder="1" applyAlignment="1">
      <alignment vertical="center"/>
    </xf>
    <xf numFmtId="166" fontId="13" fillId="0" borderId="30" xfId="4" applyNumberFormat="1" applyFont="1" applyBorder="1" applyAlignment="1">
      <alignment horizontal="right" vertical="center"/>
    </xf>
    <xf numFmtId="174" fontId="5" fillId="3" borderId="15" xfId="4" applyNumberFormat="1" applyFont="1" applyFill="1" applyBorder="1" applyAlignment="1">
      <alignment horizontal="center" vertical="center"/>
    </xf>
    <xf numFmtId="174" fontId="5" fillId="3" borderId="33" xfId="4" applyNumberFormat="1" applyFont="1" applyFill="1" applyBorder="1" applyAlignment="1">
      <alignment horizontal="center" vertical="center"/>
    </xf>
    <xf numFmtId="166" fontId="5" fillId="3" borderId="10" xfId="4" applyNumberFormat="1" applyFont="1" applyFill="1" applyBorder="1" applyAlignment="1">
      <alignment horizontal="right" vertical="center"/>
    </xf>
    <xf numFmtId="166" fontId="5" fillId="3" borderId="10" xfId="4" applyNumberFormat="1" applyFont="1" applyFill="1" applyBorder="1" applyAlignment="1">
      <alignment vertical="center"/>
    </xf>
    <xf numFmtId="166" fontId="6" fillId="3" borderId="10" xfId="4" applyNumberFormat="1" applyFont="1" applyFill="1" applyBorder="1" applyAlignment="1">
      <alignment horizontal="center" vertical="center"/>
    </xf>
    <xf numFmtId="166" fontId="6" fillId="3" borderId="11" xfId="4" applyNumberFormat="1" applyFont="1" applyFill="1" applyBorder="1" applyAlignment="1">
      <alignment horizontal="center" vertical="center"/>
    </xf>
    <xf numFmtId="174" fontId="6" fillId="0" borderId="20" xfId="5" applyNumberFormat="1" applyFont="1" applyBorder="1" applyAlignment="1">
      <alignment vertical="center" wrapText="1"/>
    </xf>
    <xf numFmtId="166" fontId="6" fillId="0" borderId="21" xfId="4" applyNumberFormat="1" applyFont="1" applyBorder="1" applyAlignment="1">
      <alignment horizontal="right" vertical="center"/>
    </xf>
    <xf numFmtId="174" fontId="6" fillId="0" borderId="23" xfId="5" applyNumberFormat="1" applyFont="1" applyBorder="1" applyAlignment="1">
      <alignment vertical="center" wrapText="1"/>
    </xf>
    <xf numFmtId="9" fontId="6" fillId="0" borderId="52" xfId="7" applyFont="1" applyFill="1" applyBorder="1" applyAlignment="1" applyProtection="1">
      <alignment horizontal="right" vertical="center"/>
    </xf>
    <xf numFmtId="174" fontId="6" fillId="0" borderId="20" xfId="5" applyNumberFormat="1" applyFont="1" applyBorder="1" applyAlignment="1">
      <alignment vertical="center"/>
    </xf>
    <xf numFmtId="174" fontId="5" fillId="0" borderId="31" xfId="4" applyNumberFormat="1" applyFont="1" applyBorder="1" applyAlignment="1">
      <alignment horizontal="center" vertical="center"/>
    </xf>
    <xf numFmtId="166" fontId="13" fillId="5" borderId="26" xfId="4" applyNumberFormat="1" applyFont="1" applyFill="1" applyBorder="1" applyAlignment="1">
      <alignment horizontal="right" vertical="center"/>
    </xf>
    <xf numFmtId="166" fontId="13" fillId="5" borderId="27" xfId="4" applyNumberFormat="1" applyFont="1" applyFill="1" applyBorder="1" applyAlignment="1">
      <alignment horizontal="right" vertical="center"/>
    </xf>
    <xf numFmtId="166" fontId="13" fillId="5" borderId="28" xfId="4" applyNumberFormat="1" applyFont="1" applyFill="1" applyBorder="1" applyAlignment="1">
      <alignment horizontal="right" vertical="center"/>
    </xf>
    <xf numFmtId="166" fontId="13" fillId="5" borderId="29" xfId="4" applyNumberFormat="1" applyFont="1" applyFill="1" applyBorder="1" applyAlignment="1">
      <alignment horizontal="right" vertical="center"/>
    </xf>
    <xf numFmtId="166" fontId="13" fillId="5" borderId="25" xfId="4" applyNumberFormat="1" applyFont="1" applyFill="1" applyBorder="1" applyAlignment="1">
      <alignment horizontal="right" vertical="center"/>
    </xf>
    <xf numFmtId="9" fontId="13" fillId="5" borderId="45" xfId="4" applyNumberFormat="1" applyFont="1" applyFill="1" applyBorder="1" applyAlignment="1">
      <alignment horizontal="right" vertical="center"/>
    </xf>
    <xf numFmtId="166" fontId="13" fillId="5" borderId="45" xfId="4" applyNumberFormat="1" applyFont="1" applyFill="1" applyBorder="1" applyAlignment="1">
      <alignment horizontal="right" vertical="center"/>
    </xf>
    <xf numFmtId="169" fontId="5" fillId="0" borderId="34" xfId="4" applyNumberFormat="1" applyFont="1" applyBorder="1" applyAlignment="1">
      <alignment horizontal="center" vertical="center"/>
    </xf>
    <xf numFmtId="0" fontId="14" fillId="0" borderId="32" xfId="4" applyFont="1" applyBorder="1" applyAlignment="1">
      <alignment horizontal="right" vertical="center"/>
    </xf>
    <xf numFmtId="9" fontId="14" fillId="0" borderId="32" xfId="4" applyNumberFormat="1" applyFont="1" applyBorder="1" applyAlignment="1">
      <alignment horizontal="right" vertical="center"/>
    </xf>
    <xf numFmtId="166" fontId="6" fillId="0" borderId="32" xfId="4" applyNumberFormat="1" applyFont="1" applyBorder="1" applyAlignment="1">
      <alignment horizontal="left" vertical="center"/>
    </xf>
    <xf numFmtId="166" fontId="6" fillId="0" borderId="26" xfId="4" applyNumberFormat="1" applyFont="1" applyBorder="1" applyAlignment="1">
      <alignment vertical="center"/>
    </xf>
    <xf numFmtId="165" fontId="6" fillId="0" borderId="26" xfId="4" applyNumberFormat="1" applyFont="1" applyBorder="1" applyAlignment="1">
      <alignment vertical="center"/>
    </xf>
    <xf numFmtId="170" fontId="6" fillId="0" borderId="30" xfId="4" applyNumberFormat="1" applyFont="1" applyBorder="1" applyAlignment="1">
      <alignment vertical="center"/>
    </xf>
    <xf numFmtId="9" fontId="13" fillId="2" borderId="36" xfId="4" applyNumberFormat="1" applyFont="1" applyFill="1" applyBorder="1" applyAlignment="1">
      <alignment horizontal="right" vertical="center"/>
    </xf>
    <xf numFmtId="0" fontId="13" fillId="2" borderId="36" xfId="4" applyFont="1" applyFill="1" applyBorder="1" applyAlignment="1">
      <alignment horizontal="right" vertical="center"/>
    </xf>
    <xf numFmtId="0" fontId="13" fillId="2" borderId="36" xfId="4" applyFont="1" applyFill="1" applyBorder="1" applyAlignment="1">
      <alignment vertical="center"/>
    </xf>
    <xf numFmtId="166" fontId="13" fillId="2" borderId="37" xfId="4" applyNumberFormat="1" applyFont="1" applyFill="1" applyBorder="1" applyAlignment="1">
      <alignment vertical="center"/>
    </xf>
    <xf numFmtId="166" fontId="13" fillId="2" borderId="38" xfId="4" applyNumberFormat="1" applyFont="1" applyFill="1" applyBorder="1" applyAlignment="1">
      <alignment vertical="center"/>
    </xf>
    <xf numFmtId="165" fontId="13" fillId="2" borderId="39" xfId="4" applyNumberFormat="1" applyFont="1" applyFill="1" applyBorder="1" applyAlignment="1">
      <alignment vertical="center"/>
    </xf>
    <xf numFmtId="165" fontId="13" fillId="2" borderId="40" xfId="4" applyNumberFormat="1" applyFont="1" applyFill="1" applyBorder="1" applyAlignment="1">
      <alignment vertical="center"/>
    </xf>
    <xf numFmtId="170" fontId="13" fillId="2" borderId="40" xfId="4" applyNumberFormat="1" applyFont="1" applyFill="1" applyBorder="1" applyAlignment="1">
      <alignment vertical="center"/>
    </xf>
    <xf numFmtId="3" fontId="6" fillId="0" borderId="0" xfId="4" applyNumberFormat="1" applyFont="1" applyAlignment="1">
      <alignment vertical="center"/>
    </xf>
    <xf numFmtId="0" fontId="6" fillId="0" borderId="0" xfId="6" applyFont="1" applyAlignment="1">
      <alignment vertical="center"/>
    </xf>
    <xf numFmtId="4" fontId="6" fillId="0" borderId="0" xfId="4" applyNumberFormat="1" applyFont="1" applyAlignment="1">
      <alignment vertical="center"/>
    </xf>
    <xf numFmtId="10" fontId="6" fillId="0" borderId="0" xfId="4" applyNumberFormat="1" applyFont="1" applyAlignment="1">
      <alignment vertical="center"/>
    </xf>
    <xf numFmtId="0" fontId="15" fillId="0" borderId="0" xfId="4" applyFont="1"/>
    <xf numFmtId="3" fontId="5" fillId="2" borderId="46" xfId="4" applyNumberFormat="1" applyFont="1" applyFill="1" applyBorder="1" applyAlignment="1">
      <alignment horizontal="center" vertical="center" wrapText="1"/>
    </xf>
    <xf numFmtId="3" fontId="5" fillId="2" borderId="47" xfId="4" applyNumberFormat="1" applyFont="1" applyFill="1" applyBorder="1" applyAlignment="1">
      <alignment horizontal="center" vertical="center" wrapText="1"/>
    </xf>
    <xf numFmtId="0" fontId="13" fillId="2" borderId="35" xfId="4" applyFont="1" applyFill="1" applyBorder="1" applyAlignment="1">
      <alignment horizontal="right" vertical="center"/>
    </xf>
    <xf numFmtId="0" fontId="13" fillId="2" borderId="36" xfId="4" applyFont="1" applyFill="1" applyBorder="1" applyAlignment="1">
      <alignment horizontal="right" vertical="center"/>
    </xf>
    <xf numFmtId="174" fontId="13" fillId="4" borderId="25" xfId="4" applyNumberFormat="1" applyFont="1" applyFill="1" applyBorder="1" applyAlignment="1">
      <alignment horizontal="right" vertical="center"/>
    </xf>
    <xf numFmtId="174" fontId="13" fillId="4" borderId="26" xfId="4" applyNumberFormat="1" applyFont="1" applyFill="1" applyBorder="1" applyAlignment="1">
      <alignment horizontal="right" vertical="center"/>
    </xf>
    <xf numFmtId="166" fontId="13" fillId="4" borderId="25" xfId="4" applyNumberFormat="1" applyFont="1" applyFill="1" applyBorder="1" applyAlignment="1">
      <alignment horizontal="right" vertical="center"/>
    </xf>
    <xf numFmtId="166" fontId="13" fillId="4" borderId="26" xfId="4" applyNumberFormat="1" applyFont="1" applyFill="1" applyBorder="1" applyAlignment="1">
      <alignment horizontal="right" vertical="center"/>
    </xf>
    <xf numFmtId="0" fontId="5" fillId="2" borderId="2" xfId="4" applyFont="1" applyFill="1" applyBorder="1" applyAlignment="1">
      <alignment horizontal="center" vertical="center" textRotation="90" wrapText="1"/>
    </xf>
    <xf numFmtId="0" fontId="5" fillId="2" borderId="6" xfId="4" applyFont="1" applyFill="1" applyBorder="1" applyAlignment="1">
      <alignment horizontal="center" vertical="center" textRotation="90" wrapText="1"/>
    </xf>
    <xf numFmtId="0" fontId="5" fillId="2" borderId="3" xfId="4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 textRotation="90" wrapText="1"/>
    </xf>
    <xf numFmtId="0" fontId="5" fillId="2" borderId="7" xfId="4" applyFont="1" applyFill="1" applyBorder="1" applyAlignment="1">
      <alignment horizontal="center" vertical="center" textRotation="90" wrapText="1"/>
    </xf>
    <xf numFmtId="166" fontId="13" fillId="4" borderId="30" xfId="4" applyNumberFormat="1" applyFont="1" applyFill="1" applyBorder="1" applyAlignment="1">
      <alignment horizontal="right" vertical="center"/>
    </xf>
    <xf numFmtId="0" fontId="5" fillId="2" borderId="48" xfId="4" applyFont="1" applyFill="1" applyBorder="1" applyAlignment="1">
      <alignment horizontal="center" vertical="center" textRotation="90" wrapText="1"/>
    </xf>
    <xf numFmtId="0" fontId="5" fillId="2" borderId="49" xfId="4" applyFont="1" applyFill="1" applyBorder="1" applyAlignment="1">
      <alignment horizontal="center" vertical="center" textRotation="90" wrapText="1"/>
    </xf>
  </cellXfs>
  <cellStyles count="8">
    <cellStyle name="Normal" xfId="0" builtinId="0"/>
    <cellStyle name="Normal_2006 cash disb" xfId="3" xr:uid="{00000000-0005-0000-0000-000001000000}"/>
    <cellStyle name="Normal_BankAccountsBalance_CY2007" xfId="6" xr:uid="{00000000-0005-0000-0000-000002000000}"/>
    <cellStyle name="Normal_BCR_Dec07" xfId="5" xr:uid="{00000000-0005-0000-0000-000003000000}"/>
    <cellStyle name="Normal_Budget2002 final" xfId="1" xr:uid="{00000000-0005-0000-0000-000004000000}"/>
    <cellStyle name="Normal_Budget2002 final 2 2" xfId="2" xr:uid="{00000000-0005-0000-0000-000005000000}"/>
    <cellStyle name="Normal_OSI_B_40016198FinalReport_Nov09Jul10" xfId="4" xr:uid="{00000000-0005-0000-0000-000006000000}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R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"/>
      <sheetName val="Relations"/>
    </sheetNames>
    <sheetDataSet>
      <sheetData sheetId="0" refreshError="1"/>
      <sheetData sheetId="1" refreshError="1">
        <row r="1">
          <cell r="A1" t="str">
            <v>T0</v>
          </cell>
          <cell r="B1" t="str">
            <v>T2</v>
          </cell>
        </row>
        <row r="2">
          <cell r="A2">
            <v>8110000</v>
          </cell>
          <cell r="B2">
            <v>1050</v>
          </cell>
          <cell r="E2">
            <v>1212</v>
          </cell>
          <cell r="H2">
            <v>49999</v>
          </cell>
        </row>
        <row r="3">
          <cell r="A3">
            <v>8110002</v>
          </cell>
          <cell r="B3">
            <v>2840</v>
          </cell>
          <cell r="E3">
            <v>1291</v>
          </cell>
          <cell r="H3">
            <v>49999</v>
          </cell>
        </row>
        <row r="4">
          <cell r="A4">
            <v>8110003</v>
          </cell>
          <cell r="B4">
            <v>1550</v>
          </cell>
          <cell r="E4">
            <v>6019</v>
          </cell>
          <cell r="F4" t="str">
            <v>S1068</v>
          </cell>
          <cell r="G4">
            <v>10100</v>
          </cell>
          <cell r="H4" t="str">
            <v>Upisi T5 kod za Internacionalca</v>
          </cell>
        </row>
        <row r="5">
          <cell r="A5">
            <v>8110004</v>
          </cell>
          <cell r="B5">
            <v>2840</v>
          </cell>
          <cell r="E5">
            <v>6020</v>
          </cell>
          <cell r="H5" t="str">
            <v>Upisi T5 kod za Internacionalca</v>
          </cell>
        </row>
        <row r="6">
          <cell r="A6">
            <v>8110005</v>
          </cell>
          <cell r="B6">
            <v>1550</v>
          </cell>
          <cell r="E6">
            <v>6021</v>
          </cell>
          <cell r="H6" t="str">
            <v>Upisi T5 kod za Internacionalca</v>
          </cell>
        </row>
        <row r="7">
          <cell r="A7">
            <v>8280000</v>
          </cell>
          <cell r="B7">
            <v>1050</v>
          </cell>
          <cell r="E7">
            <v>6022</v>
          </cell>
          <cell r="H7" t="str">
            <v>Upisi T5 kod za Internacionalca</v>
          </cell>
        </row>
        <row r="8">
          <cell r="A8">
            <v>8280003</v>
          </cell>
          <cell r="B8">
            <v>1550</v>
          </cell>
          <cell r="E8">
            <v>6023</v>
          </cell>
          <cell r="H8" t="str">
            <v>Upisi T5 kod za Internacionalca</v>
          </cell>
        </row>
        <row r="9">
          <cell r="A9">
            <v>8280005</v>
          </cell>
          <cell r="B9">
            <v>1550</v>
          </cell>
          <cell r="E9">
            <v>6024</v>
          </cell>
          <cell r="H9" t="str">
            <v>Upisi T5 kod za Internacionalca</v>
          </cell>
        </row>
        <row r="10">
          <cell r="A10">
            <v>8280006</v>
          </cell>
          <cell r="B10">
            <v>1550</v>
          </cell>
          <cell r="E10">
            <v>6025</v>
          </cell>
          <cell r="H10" t="str">
            <v>Upisi T5 kod za Internacionalca</v>
          </cell>
        </row>
        <row r="11">
          <cell r="A11">
            <v>8280007</v>
          </cell>
          <cell r="B11">
            <v>1550</v>
          </cell>
          <cell r="E11">
            <v>6026</v>
          </cell>
          <cell r="H11" t="str">
            <v>Upisi T5 kod za Internacionalca</v>
          </cell>
        </row>
        <row r="12">
          <cell r="A12">
            <v>8280008</v>
          </cell>
          <cell r="B12">
            <v>1550</v>
          </cell>
          <cell r="E12">
            <v>6028</v>
          </cell>
          <cell r="H12" t="str">
            <v>Upisi T5 kod za Internacionalca</v>
          </cell>
        </row>
        <row r="13">
          <cell r="A13">
            <v>8280009</v>
          </cell>
          <cell r="B13">
            <v>1550</v>
          </cell>
          <cell r="E13">
            <v>6029</v>
          </cell>
          <cell r="H13" t="str">
            <v>Upisi T5 kod za Internacionalca</v>
          </cell>
        </row>
        <row r="14">
          <cell r="A14">
            <v>8280017</v>
          </cell>
          <cell r="B14">
            <v>1550</v>
          </cell>
          <cell r="E14">
            <v>6030</v>
          </cell>
          <cell r="H14" t="str">
            <v>Upisi T5 kod za Internacionalca</v>
          </cell>
        </row>
        <row r="15">
          <cell r="A15">
            <v>8280062</v>
          </cell>
          <cell r="B15">
            <v>1550</v>
          </cell>
        </row>
        <row r="16">
          <cell r="A16">
            <v>8280002</v>
          </cell>
          <cell r="B16">
            <v>1560</v>
          </cell>
        </row>
        <row r="17">
          <cell r="A17" t="str">
            <v>828U001</v>
          </cell>
          <cell r="B17">
            <v>1560</v>
          </cell>
        </row>
        <row r="18">
          <cell r="A18">
            <v>8280011</v>
          </cell>
          <cell r="B18">
            <v>2123</v>
          </cell>
        </row>
        <row r="19">
          <cell r="A19">
            <v>8280021</v>
          </cell>
          <cell r="B19">
            <v>2123</v>
          </cell>
        </row>
        <row r="20">
          <cell r="A20">
            <v>8280023</v>
          </cell>
          <cell r="B20">
            <v>2123</v>
          </cell>
        </row>
        <row r="21">
          <cell r="A21" t="str">
            <v>828U006</v>
          </cell>
          <cell r="B21">
            <v>2340</v>
          </cell>
        </row>
        <row r="22">
          <cell r="A22">
            <v>8280062</v>
          </cell>
          <cell r="B22">
            <v>2840</v>
          </cell>
        </row>
        <row r="23">
          <cell r="A23">
            <v>8280022</v>
          </cell>
          <cell r="B23">
            <v>5147</v>
          </cell>
        </row>
        <row r="24">
          <cell r="A24">
            <v>8280030</v>
          </cell>
          <cell r="B24">
            <v>5154</v>
          </cell>
        </row>
        <row r="25">
          <cell r="A25">
            <v>8280031</v>
          </cell>
          <cell r="B25">
            <v>5154</v>
          </cell>
        </row>
        <row r="26">
          <cell r="A26">
            <v>8280032</v>
          </cell>
          <cell r="B26">
            <v>5154</v>
          </cell>
        </row>
        <row r="27">
          <cell r="A27">
            <v>8280033</v>
          </cell>
          <cell r="B27">
            <v>5154</v>
          </cell>
        </row>
        <row r="28">
          <cell r="A28">
            <v>8280034</v>
          </cell>
          <cell r="B28">
            <v>5154</v>
          </cell>
        </row>
        <row r="29">
          <cell r="A29">
            <v>8280035</v>
          </cell>
          <cell r="B29">
            <v>5154</v>
          </cell>
        </row>
        <row r="30">
          <cell r="A30">
            <v>8280036</v>
          </cell>
          <cell r="B30">
            <v>5154</v>
          </cell>
        </row>
        <row r="31">
          <cell r="A31">
            <v>8280037</v>
          </cell>
          <cell r="B31">
            <v>5154</v>
          </cell>
        </row>
        <row r="32">
          <cell r="A32">
            <v>8280038</v>
          </cell>
          <cell r="B32">
            <v>5154</v>
          </cell>
        </row>
        <row r="33">
          <cell r="A33">
            <v>8280039</v>
          </cell>
          <cell r="B33">
            <v>5154</v>
          </cell>
        </row>
        <row r="34">
          <cell r="A34">
            <v>8280040</v>
          </cell>
          <cell r="B34">
            <v>5154</v>
          </cell>
        </row>
        <row r="35">
          <cell r="A35">
            <v>8280041</v>
          </cell>
          <cell r="B35">
            <v>5154</v>
          </cell>
        </row>
        <row r="36">
          <cell r="A36">
            <v>8280042</v>
          </cell>
          <cell r="B36">
            <v>5154</v>
          </cell>
        </row>
        <row r="37">
          <cell r="A37">
            <v>8280043</v>
          </cell>
          <cell r="B37">
            <v>5154</v>
          </cell>
        </row>
        <row r="38">
          <cell r="A38">
            <v>8280044</v>
          </cell>
          <cell r="B38">
            <v>5154</v>
          </cell>
        </row>
        <row r="39">
          <cell r="A39">
            <v>8280045</v>
          </cell>
          <cell r="B39">
            <v>5154</v>
          </cell>
        </row>
        <row r="40">
          <cell r="A40">
            <v>8280046</v>
          </cell>
          <cell r="B40">
            <v>5154</v>
          </cell>
        </row>
        <row r="41">
          <cell r="A41">
            <v>8280047</v>
          </cell>
          <cell r="B41">
            <v>5154</v>
          </cell>
        </row>
        <row r="42">
          <cell r="A42">
            <v>8280048</v>
          </cell>
          <cell r="B42">
            <v>5154</v>
          </cell>
        </row>
        <row r="43">
          <cell r="A43">
            <v>8280049</v>
          </cell>
          <cell r="B43">
            <v>5154</v>
          </cell>
        </row>
        <row r="44">
          <cell r="A44">
            <v>8280050</v>
          </cell>
          <cell r="B44">
            <v>5154</v>
          </cell>
        </row>
        <row r="45">
          <cell r="A45">
            <v>8280051</v>
          </cell>
          <cell r="B45">
            <v>5154</v>
          </cell>
        </row>
        <row r="46">
          <cell r="A46">
            <v>8280060</v>
          </cell>
          <cell r="B46">
            <v>5182</v>
          </cell>
        </row>
        <row r="47">
          <cell r="A47">
            <v>8280014</v>
          </cell>
          <cell r="B47">
            <v>5330</v>
          </cell>
        </row>
        <row r="48">
          <cell r="A48">
            <v>8280016</v>
          </cell>
          <cell r="B48">
            <v>5330</v>
          </cell>
        </row>
        <row r="49">
          <cell r="A49" t="str">
            <v>828T005</v>
          </cell>
          <cell r="B49">
            <v>5330</v>
          </cell>
        </row>
        <row r="50">
          <cell r="A50">
            <v>8280010</v>
          </cell>
          <cell r="B50">
            <v>6400</v>
          </cell>
        </row>
        <row r="51">
          <cell r="A51">
            <v>8280061</v>
          </cell>
          <cell r="B51">
            <v>6400</v>
          </cell>
        </row>
        <row r="52">
          <cell r="A52">
            <v>8280020</v>
          </cell>
          <cell r="B52">
            <v>6770</v>
          </cell>
        </row>
        <row r="53">
          <cell r="A53">
            <v>8280024</v>
          </cell>
          <cell r="B53">
            <v>6770</v>
          </cell>
        </row>
        <row r="54">
          <cell r="A54">
            <v>8280027</v>
          </cell>
          <cell r="B54">
            <v>7704</v>
          </cell>
        </row>
        <row r="55">
          <cell r="A55">
            <v>8280004</v>
          </cell>
          <cell r="B55">
            <v>1550</v>
          </cell>
        </row>
        <row r="56">
          <cell r="A56">
            <v>8280012</v>
          </cell>
          <cell r="B56">
            <v>1550</v>
          </cell>
        </row>
        <row r="57">
          <cell r="A57">
            <v>8280013</v>
          </cell>
          <cell r="B57">
            <v>1550</v>
          </cell>
        </row>
        <row r="58">
          <cell r="A58">
            <v>8280015</v>
          </cell>
          <cell r="B58">
            <v>1550</v>
          </cell>
        </row>
        <row r="59">
          <cell r="A59">
            <v>8280029</v>
          </cell>
          <cell r="B59">
            <v>1550</v>
          </cell>
        </row>
        <row r="60">
          <cell r="A60">
            <v>8280019</v>
          </cell>
          <cell r="B60">
            <v>2171</v>
          </cell>
        </row>
        <row r="61">
          <cell r="A61">
            <v>8280018</v>
          </cell>
          <cell r="B61">
            <v>2840</v>
          </cell>
        </row>
        <row r="62">
          <cell r="A62">
            <v>8280025</v>
          </cell>
          <cell r="B62">
            <v>2840</v>
          </cell>
        </row>
        <row r="63">
          <cell r="A63" t="str">
            <v>828T006</v>
          </cell>
          <cell r="B63">
            <v>6400</v>
          </cell>
        </row>
        <row r="64">
          <cell r="A64" t="str">
            <v>828U010</v>
          </cell>
          <cell r="B64">
            <v>6700</v>
          </cell>
        </row>
        <row r="65">
          <cell r="A65" t="str">
            <v>828S001</v>
          </cell>
          <cell r="B65">
            <v>8430</v>
          </cell>
        </row>
        <row r="66">
          <cell r="A66" t="str">
            <v>828S001</v>
          </cell>
          <cell r="B66">
            <v>8690</v>
          </cell>
        </row>
        <row r="67">
          <cell r="A67" t="str">
            <v>828T005</v>
          </cell>
          <cell r="B67">
            <v>8830</v>
          </cell>
        </row>
        <row r="68">
          <cell r="A68" t="str">
            <v>828U800</v>
          </cell>
          <cell r="B68">
            <v>9320</v>
          </cell>
        </row>
        <row r="69">
          <cell r="A69" t="str">
            <v>828U801</v>
          </cell>
          <cell r="B69">
            <v>9320</v>
          </cell>
        </row>
        <row r="70">
          <cell r="A70" t="str">
            <v>828U802</v>
          </cell>
          <cell r="B70">
            <v>9320</v>
          </cell>
        </row>
        <row r="71">
          <cell r="A71" t="str">
            <v>828U803</v>
          </cell>
          <cell r="B71">
            <v>9320</v>
          </cell>
        </row>
        <row r="72">
          <cell r="A72" t="str">
            <v>828U804</v>
          </cell>
          <cell r="B72">
            <v>9320</v>
          </cell>
        </row>
        <row r="73">
          <cell r="A73" t="str">
            <v>828U805</v>
          </cell>
          <cell r="B73">
            <v>9320</v>
          </cell>
        </row>
        <row r="74">
          <cell r="A74" t="str">
            <v>828U806</v>
          </cell>
          <cell r="B74">
            <v>9320</v>
          </cell>
        </row>
        <row r="75">
          <cell r="A75" t="str">
            <v>828U807</v>
          </cell>
          <cell r="B75">
            <v>9320</v>
          </cell>
        </row>
        <row r="76">
          <cell r="A76" t="str">
            <v>828U806</v>
          </cell>
          <cell r="B76">
            <v>9320</v>
          </cell>
        </row>
        <row r="77">
          <cell r="A77">
            <v>9220901</v>
          </cell>
          <cell r="B77">
            <v>1380</v>
          </cell>
        </row>
        <row r="78">
          <cell r="A78">
            <v>8280026</v>
          </cell>
          <cell r="B78">
            <v>7711</v>
          </cell>
        </row>
        <row r="79">
          <cell r="A79">
            <v>8280080</v>
          </cell>
          <cell r="B79">
            <v>5212</v>
          </cell>
        </row>
        <row r="80">
          <cell r="A80">
            <v>8280063</v>
          </cell>
          <cell r="B80">
            <v>6400</v>
          </cell>
        </row>
        <row r="81">
          <cell r="A81">
            <v>8280064</v>
          </cell>
          <cell r="B81">
            <v>6400</v>
          </cell>
        </row>
        <row r="82">
          <cell r="A82">
            <v>8280065</v>
          </cell>
          <cell r="B82">
            <v>6400</v>
          </cell>
        </row>
        <row r="83">
          <cell r="A83">
            <v>8280081</v>
          </cell>
          <cell r="B83">
            <v>5212</v>
          </cell>
        </row>
        <row r="84">
          <cell r="A84">
            <v>8280082</v>
          </cell>
          <cell r="B84">
            <v>5212</v>
          </cell>
        </row>
        <row r="85">
          <cell r="A85">
            <v>8280083</v>
          </cell>
          <cell r="B85">
            <v>5212</v>
          </cell>
        </row>
        <row r="86">
          <cell r="A86">
            <v>8280084</v>
          </cell>
          <cell r="B86">
            <v>5212</v>
          </cell>
        </row>
        <row r="87">
          <cell r="A87">
            <v>8280085</v>
          </cell>
          <cell r="B87">
            <v>5212</v>
          </cell>
        </row>
        <row r="88">
          <cell r="A88">
            <v>8280086</v>
          </cell>
          <cell r="B88">
            <v>5212</v>
          </cell>
        </row>
        <row r="89">
          <cell r="A89">
            <v>8280087</v>
          </cell>
          <cell r="B89">
            <v>5212</v>
          </cell>
        </row>
        <row r="90">
          <cell r="A90">
            <v>8280088</v>
          </cell>
          <cell r="B90">
            <v>5212</v>
          </cell>
        </row>
        <row r="91">
          <cell r="A91">
            <v>8280089</v>
          </cell>
          <cell r="B91">
            <v>5212</v>
          </cell>
        </row>
        <row r="92">
          <cell r="A92">
            <v>8280090</v>
          </cell>
          <cell r="B92">
            <v>5212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0" transitionEvaluation="1">
    <tabColor rgb="FF6699FF"/>
    <outlinePr summaryBelow="0"/>
  </sheetPr>
  <dimension ref="A1:O43"/>
  <sheetViews>
    <sheetView showGridLines="0" tabSelected="1" view="pageBreakPreview" zoomScale="78" zoomScaleNormal="78" zoomScaleSheetLayoutView="78" workbookViewId="0">
      <pane ySplit="9" topLeftCell="A10" activePane="bottomLeft" state="frozen"/>
      <selection activeCell="G78" sqref="G78"/>
      <selection pane="bottomLeft" activeCell="H17" sqref="H17"/>
    </sheetView>
  </sheetViews>
  <sheetFormatPr defaultColWidth="9.6640625" defaultRowHeight="13.8" outlineLevelRow="3"/>
  <cols>
    <col min="1" max="1" width="1.33203125" style="4" customWidth="1"/>
    <col min="2" max="2" width="10.44140625" style="4" bestFit="1" customWidth="1"/>
    <col min="3" max="3" width="52.33203125" style="4" customWidth="1"/>
    <col min="4" max="4" width="8.6640625" style="4" bestFit="1" customWidth="1"/>
    <col min="5" max="5" width="12.5546875" style="4" bestFit="1" customWidth="1"/>
    <col min="6" max="6" width="10.33203125" style="4" customWidth="1"/>
    <col min="7" max="7" width="15" style="3" customWidth="1"/>
    <col min="8" max="8" width="17.5546875" style="3" customWidth="1"/>
    <col min="9" max="10" width="14.6640625" style="3" hidden="1" customWidth="1"/>
    <col min="11" max="11" width="14.5546875" style="3" hidden="1" customWidth="1"/>
    <col min="12" max="12" width="10.6640625" style="4" customWidth="1"/>
    <col min="13" max="13" width="40.33203125" style="4" customWidth="1"/>
    <col min="14" max="16384" width="9.6640625" style="4"/>
  </cols>
  <sheetData>
    <row r="1" spans="1:13">
      <c r="A1" s="1"/>
      <c r="B1" s="1"/>
      <c r="C1" s="1"/>
      <c r="D1" s="1"/>
      <c r="E1" s="1"/>
      <c r="F1" s="1"/>
      <c r="G1" s="2"/>
      <c r="H1" s="2" t="s">
        <v>22</v>
      </c>
    </row>
    <row r="3" spans="1:13">
      <c r="C3" s="123" t="s">
        <v>34</v>
      </c>
    </row>
    <row r="4" spans="1:13" ht="18" customHeight="1">
      <c r="B4" s="5"/>
      <c r="C4" s="6" t="s">
        <v>33</v>
      </c>
      <c r="D4" s="7"/>
      <c r="E4" s="8"/>
      <c r="F4" s="8"/>
      <c r="G4" s="9"/>
      <c r="H4" s="9"/>
      <c r="I4" s="9"/>
      <c r="J4" s="9"/>
      <c r="K4" s="10"/>
    </row>
    <row r="5" spans="1:13" ht="18" customHeight="1">
      <c r="B5" s="5"/>
      <c r="C5" s="6" t="s">
        <v>5</v>
      </c>
      <c r="D5" s="7"/>
      <c r="E5" s="8"/>
      <c r="F5" s="8"/>
      <c r="G5" s="9"/>
      <c r="H5" s="9"/>
      <c r="I5" s="9"/>
      <c r="J5" s="9"/>
      <c r="K5" s="10"/>
    </row>
    <row r="6" spans="1:13" ht="18" customHeight="1">
      <c r="B6" s="11"/>
      <c r="C6" s="6" t="s">
        <v>6</v>
      </c>
      <c r="D6" s="12"/>
      <c r="E6" s="9"/>
      <c r="F6" s="13"/>
      <c r="G6" s="9"/>
      <c r="H6" s="9"/>
      <c r="I6" s="9"/>
      <c r="J6" s="9"/>
      <c r="K6" s="10"/>
    </row>
    <row r="7" spans="1:13" ht="24" customHeight="1" thickBot="1">
      <c r="B7" s="14"/>
      <c r="C7" s="14"/>
      <c r="D7" s="15"/>
      <c r="E7" s="16"/>
      <c r="F7" s="17"/>
      <c r="G7" s="18"/>
      <c r="H7" s="18"/>
      <c r="I7" s="18"/>
      <c r="J7" s="18"/>
      <c r="K7" s="19"/>
    </row>
    <row r="8" spans="1:13" s="20" customFormat="1" ht="59.25" customHeight="1" thickTop="1">
      <c r="B8" s="132" t="s">
        <v>7</v>
      </c>
      <c r="C8" s="134" t="s">
        <v>9</v>
      </c>
      <c r="D8" s="136" t="s">
        <v>16</v>
      </c>
      <c r="E8" s="134" t="s">
        <v>17</v>
      </c>
      <c r="F8" s="136" t="s">
        <v>18</v>
      </c>
      <c r="G8" s="21" t="s">
        <v>19</v>
      </c>
      <c r="H8" s="22" t="s">
        <v>8</v>
      </c>
      <c r="I8" s="23" t="s">
        <v>0</v>
      </c>
      <c r="J8" s="24" t="s">
        <v>1</v>
      </c>
      <c r="K8" s="25" t="s">
        <v>2</v>
      </c>
      <c r="L8" s="139" t="s">
        <v>21</v>
      </c>
      <c r="M8" s="124" t="s">
        <v>35</v>
      </c>
    </row>
    <row r="9" spans="1:13" s="20" customFormat="1" ht="18" customHeight="1" thickBot="1">
      <c r="B9" s="133"/>
      <c r="C9" s="135"/>
      <c r="D9" s="137"/>
      <c r="E9" s="135"/>
      <c r="F9" s="137"/>
      <c r="G9" s="26" t="s">
        <v>20</v>
      </c>
      <c r="H9" s="26" t="s">
        <v>20</v>
      </c>
      <c r="I9" s="27" t="s">
        <v>3</v>
      </c>
      <c r="J9" s="28" t="s">
        <v>3</v>
      </c>
      <c r="K9" s="29" t="s">
        <v>3</v>
      </c>
      <c r="L9" s="140"/>
      <c r="M9" s="125"/>
    </row>
    <row r="10" spans="1:13" s="20" customFormat="1" ht="18" customHeight="1">
      <c r="B10" s="30"/>
      <c r="C10" s="31" t="s">
        <v>12</v>
      </c>
      <c r="D10" s="31"/>
      <c r="E10" s="32"/>
      <c r="F10" s="32"/>
      <c r="G10" s="33"/>
      <c r="H10" s="33"/>
      <c r="I10" s="33"/>
      <c r="J10" s="33"/>
      <c r="K10" s="33"/>
      <c r="L10" s="34"/>
      <c r="M10" s="33"/>
    </row>
    <row r="11" spans="1:13" s="20" customFormat="1" ht="3" customHeight="1" outlineLevel="2">
      <c r="B11" s="35"/>
      <c r="C11" s="36"/>
      <c r="D11" s="36"/>
      <c r="E11" s="36"/>
      <c r="F11" s="37"/>
      <c r="G11" s="38"/>
      <c r="H11" s="39"/>
      <c r="I11" s="39"/>
      <c r="J11" s="39"/>
      <c r="K11" s="39"/>
      <c r="L11" s="40"/>
      <c r="M11" s="39"/>
    </row>
    <row r="12" spans="1:13" ht="18" customHeight="1" outlineLevel="2">
      <c r="B12" s="41" t="s">
        <v>26</v>
      </c>
      <c r="C12" s="42" t="s">
        <v>13</v>
      </c>
      <c r="D12" s="43"/>
      <c r="E12" s="44"/>
      <c r="F12" s="44"/>
      <c r="G12" s="45"/>
      <c r="H12" s="45"/>
      <c r="I12" s="45"/>
      <c r="J12" s="45"/>
      <c r="K12" s="45"/>
      <c r="L12" s="46"/>
      <c r="M12" s="45"/>
    </row>
    <row r="13" spans="1:13" ht="15" customHeight="1" outlineLevel="3">
      <c r="B13" s="48">
        <v>1001</v>
      </c>
      <c r="C13" s="49"/>
      <c r="D13" s="50">
        <v>0.5</v>
      </c>
      <c r="E13" s="51" t="s">
        <v>28</v>
      </c>
      <c r="F13" s="52">
        <v>0</v>
      </c>
      <c r="G13" s="53">
        <v>0</v>
      </c>
      <c r="H13" s="54">
        <f>ROUND(D13*F13*G13,0)</f>
        <v>0</v>
      </c>
      <c r="I13" s="55">
        <v>0</v>
      </c>
      <c r="J13" s="56">
        <f>ROUND((100%-D13)*F13*G13,0)*0</f>
        <v>0</v>
      </c>
      <c r="K13" s="57">
        <f t="shared" ref="K13:K19" si="0">SUM(H13,I13,J13)</f>
        <v>0</v>
      </c>
      <c r="L13" s="58" t="e">
        <f>H13/$H$20</f>
        <v>#DIV/0!</v>
      </c>
      <c r="M13" s="54"/>
    </row>
    <row r="14" spans="1:13" ht="15" customHeight="1" outlineLevel="3">
      <c r="B14" s="59">
        <v>1002</v>
      </c>
      <c r="C14" s="60"/>
      <c r="D14" s="61">
        <v>1</v>
      </c>
      <c r="E14" s="62">
        <v>0</v>
      </c>
      <c r="F14" s="63">
        <v>0</v>
      </c>
      <c r="G14" s="64">
        <v>0</v>
      </c>
      <c r="H14" s="54">
        <f>ROUND(D14*F14*G14,0)</f>
        <v>0</v>
      </c>
      <c r="I14" s="65">
        <v>0</v>
      </c>
      <c r="J14" s="66">
        <f>ROUND((100%-D14)*F14*G14,0)*0</f>
        <v>0</v>
      </c>
      <c r="K14" s="67">
        <f t="shared" si="0"/>
        <v>0</v>
      </c>
      <c r="L14" s="68" t="e">
        <f>H14/$H$20</f>
        <v>#DIV/0!</v>
      </c>
      <c r="M14" s="54"/>
    </row>
    <row r="15" spans="1:13" ht="15" customHeight="1" outlineLevel="3">
      <c r="B15" s="59">
        <v>1003</v>
      </c>
      <c r="C15" s="60"/>
      <c r="D15" s="61">
        <v>0.5</v>
      </c>
      <c r="E15" s="62">
        <v>0</v>
      </c>
      <c r="F15" s="63">
        <v>0</v>
      </c>
      <c r="G15" s="64">
        <v>0</v>
      </c>
      <c r="H15" s="54">
        <f t="shared" ref="H15:H19" si="1">ROUND(D15*F15*G15,0)</f>
        <v>0</v>
      </c>
      <c r="I15" s="65">
        <v>0</v>
      </c>
      <c r="J15" s="66">
        <f t="shared" ref="J15:J19" si="2">ROUND((100%-D15)*F15*G15,0)*0</f>
        <v>0</v>
      </c>
      <c r="K15" s="67">
        <f t="shared" si="0"/>
        <v>0</v>
      </c>
      <c r="L15" s="68" t="e">
        <f>H15/$H$20</f>
        <v>#DIV/0!</v>
      </c>
      <c r="M15" s="54"/>
    </row>
    <row r="16" spans="1:13" ht="15" customHeight="1" outlineLevel="3">
      <c r="B16" s="59">
        <v>1004</v>
      </c>
      <c r="C16" s="69"/>
      <c r="D16" s="70">
        <v>0</v>
      </c>
      <c r="E16" s="62">
        <v>0</v>
      </c>
      <c r="F16" s="63">
        <v>0</v>
      </c>
      <c r="G16" s="64">
        <v>0</v>
      </c>
      <c r="H16" s="54">
        <f t="shared" si="1"/>
        <v>0</v>
      </c>
      <c r="I16" s="65">
        <v>0</v>
      </c>
      <c r="J16" s="66">
        <f t="shared" si="2"/>
        <v>0</v>
      </c>
      <c r="K16" s="67">
        <f t="shared" si="0"/>
        <v>0</v>
      </c>
      <c r="L16" s="68" t="e">
        <f t="shared" ref="L16:L19" si="3">H16/$H$20</f>
        <v>#DIV/0!</v>
      </c>
      <c r="M16" s="54"/>
    </row>
    <row r="17" spans="2:13" ht="15" customHeight="1" outlineLevel="3">
      <c r="B17" s="59">
        <v>1005</v>
      </c>
      <c r="C17" s="69"/>
      <c r="D17" s="70">
        <v>0</v>
      </c>
      <c r="E17" s="62">
        <v>0</v>
      </c>
      <c r="F17" s="63">
        <v>0</v>
      </c>
      <c r="G17" s="64">
        <v>0</v>
      </c>
      <c r="H17" s="54">
        <f>ROUND(D17*F17*G17,0)</f>
        <v>0</v>
      </c>
      <c r="I17" s="65">
        <v>0</v>
      </c>
      <c r="J17" s="66">
        <f t="shared" si="2"/>
        <v>0</v>
      </c>
      <c r="K17" s="67">
        <f t="shared" si="0"/>
        <v>0</v>
      </c>
      <c r="L17" s="68" t="e">
        <f t="shared" si="3"/>
        <v>#DIV/0!</v>
      </c>
      <c r="M17" s="54"/>
    </row>
    <row r="18" spans="2:13" ht="15" customHeight="1" outlineLevel="3">
      <c r="B18" s="59">
        <v>1006</v>
      </c>
      <c r="C18" s="69"/>
      <c r="D18" s="70">
        <v>0</v>
      </c>
      <c r="E18" s="62">
        <v>0</v>
      </c>
      <c r="F18" s="63">
        <v>0</v>
      </c>
      <c r="G18" s="64">
        <v>0</v>
      </c>
      <c r="H18" s="54">
        <f>ROUND(D18*F18*G18,0)</f>
        <v>0</v>
      </c>
      <c r="I18" s="65">
        <v>0</v>
      </c>
      <c r="J18" s="66">
        <f t="shared" si="2"/>
        <v>0</v>
      </c>
      <c r="K18" s="67">
        <f t="shared" si="0"/>
        <v>0</v>
      </c>
      <c r="L18" s="68" t="e">
        <f t="shared" si="3"/>
        <v>#DIV/0!</v>
      </c>
      <c r="M18" s="54"/>
    </row>
    <row r="19" spans="2:13" ht="15" customHeight="1" outlineLevel="3" thickBot="1">
      <c r="B19" s="59">
        <v>1007</v>
      </c>
      <c r="C19" s="69"/>
      <c r="D19" s="70">
        <v>0</v>
      </c>
      <c r="E19" s="62">
        <v>0</v>
      </c>
      <c r="F19" s="63">
        <v>0</v>
      </c>
      <c r="G19" s="64">
        <v>0</v>
      </c>
      <c r="H19" s="54">
        <f t="shared" si="1"/>
        <v>0</v>
      </c>
      <c r="I19" s="65">
        <v>0</v>
      </c>
      <c r="J19" s="66">
        <f t="shared" si="2"/>
        <v>0</v>
      </c>
      <c r="K19" s="67">
        <f t="shared" si="0"/>
        <v>0</v>
      </c>
      <c r="L19" s="68" t="e">
        <f t="shared" si="3"/>
        <v>#DIV/0!</v>
      </c>
      <c r="M19" s="54"/>
    </row>
    <row r="20" spans="2:13" s="71" customFormat="1" ht="14.4" outlineLevel="2" thickBot="1">
      <c r="B20" s="128" t="s">
        <v>25</v>
      </c>
      <c r="C20" s="129"/>
      <c r="D20" s="72"/>
      <c r="E20" s="73"/>
      <c r="F20" s="74"/>
      <c r="G20" s="75"/>
      <c r="H20" s="76">
        <f>SUM(H13:H19)</f>
        <v>0</v>
      </c>
      <c r="I20" s="77" t="e">
        <f>SUM(#REF!)</f>
        <v>#REF!</v>
      </c>
      <c r="J20" s="75" t="e">
        <f>SUM(#REF!)</f>
        <v>#REF!</v>
      </c>
      <c r="K20" s="78" t="e">
        <f>SUM(#REF!)</f>
        <v>#REF!</v>
      </c>
      <c r="L20" s="79" t="e">
        <f>SUM(L13:L15)</f>
        <v>#DIV/0!</v>
      </c>
      <c r="M20" s="76"/>
    </row>
    <row r="21" spans="2:13" s="71" customFormat="1" ht="3.75" customHeight="1" outlineLevel="2" thickBot="1">
      <c r="B21" s="48"/>
      <c r="C21" s="80"/>
      <c r="D21" s="81"/>
      <c r="E21" s="82"/>
      <c r="F21" s="83"/>
      <c r="G21" s="81"/>
      <c r="H21" s="81"/>
      <c r="I21" s="81"/>
      <c r="J21" s="81"/>
      <c r="K21" s="81"/>
      <c r="L21" s="84"/>
      <c r="M21" s="81"/>
    </row>
    <row r="22" spans="2:13" s="71" customFormat="1" ht="24" customHeight="1">
      <c r="B22" s="85" t="s">
        <v>24</v>
      </c>
      <c r="C22" s="86" t="s">
        <v>23</v>
      </c>
      <c r="D22" s="87"/>
      <c r="E22" s="88"/>
      <c r="F22" s="88"/>
      <c r="G22" s="89"/>
      <c r="H22" s="89"/>
      <c r="I22" s="89"/>
      <c r="J22" s="89"/>
      <c r="K22" s="89"/>
      <c r="L22" s="90"/>
      <c r="M22" s="89"/>
    </row>
    <row r="23" spans="2:13" s="71" customFormat="1" ht="20.25" customHeight="1">
      <c r="B23" s="48">
        <v>1201</v>
      </c>
      <c r="C23" s="91"/>
      <c r="D23" s="61">
        <v>0</v>
      </c>
      <c r="E23" s="51" t="s">
        <v>31</v>
      </c>
      <c r="F23" s="52">
        <v>0</v>
      </c>
      <c r="G23" s="52">
        <v>0</v>
      </c>
      <c r="H23" s="54">
        <f>ROUND(F23*G23,0)</f>
        <v>0</v>
      </c>
      <c r="I23" s="55">
        <v>0</v>
      </c>
      <c r="J23" s="92">
        <f t="shared" ref="J23:J26" si="4">ROUND((100%-D23)*F23*G23,0)*0</f>
        <v>0</v>
      </c>
      <c r="K23" s="57">
        <f>SUM(H23,I23,J23)</f>
        <v>0</v>
      </c>
      <c r="L23" s="58" t="e">
        <f>H23/$H$27</f>
        <v>#DIV/0!</v>
      </c>
      <c r="M23" s="54"/>
    </row>
    <row r="24" spans="2:13" s="71" customFormat="1" ht="19.5" customHeight="1">
      <c r="B24" s="59">
        <v>1202</v>
      </c>
      <c r="C24" s="93"/>
      <c r="D24" s="61">
        <v>0</v>
      </c>
      <c r="E24" s="62" t="s">
        <v>32</v>
      </c>
      <c r="F24" s="63">
        <v>0</v>
      </c>
      <c r="G24" s="63">
        <v>0</v>
      </c>
      <c r="H24" s="54">
        <v>0</v>
      </c>
      <c r="I24" s="65">
        <v>0</v>
      </c>
      <c r="J24" s="92">
        <f t="shared" si="4"/>
        <v>0</v>
      </c>
      <c r="K24" s="67">
        <f>SUM(H24,I24,J24)</f>
        <v>0</v>
      </c>
      <c r="L24" s="68" t="e">
        <f>H24/$H$27</f>
        <v>#DIV/0!</v>
      </c>
      <c r="M24" s="54"/>
    </row>
    <row r="25" spans="2:13" s="71" customFormat="1" ht="20.25" customHeight="1">
      <c r="B25" s="59">
        <v>1203</v>
      </c>
      <c r="C25" s="93"/>
      <c r="D25" s="61">
        <v>0</v>
      </c>
      <c r="E25" s="62">
        <v>0</v>
      </c>
      <c r="F25" s="63">
        <v>0</v>
      </c>
      <c r="G25" s="63">
        <v>0</v>
      </c>
      <c r="H25" s="54">
        <f t="shared" ref="H25:H26" si="5">ROUND(D25*F25*G25,0)</f>
        <v>0</v>
      </c>
      <c r="I25" s="65">
        <v>0</v>
      </c>
      <c r="J25" s="92">
        <f t="shared" si="4"/>
        <v>0</v>
      </c>
      <c r="K25" s="67">
        <f>SUM(H25,I25,J25)</f>
        <v>0</v>
      </c>
      <c r="L25" s="68" t="e">
        <f>H25/$H$27</f>
        <v>#DIV/0!</v>
      </c>
      <c r="M25" s="54"/>
    </row>
    <row r="26" spans="2:13" s="71" customFormat="1" ht="20.25" customHeight="1" thickBot="1">
      <c r="B26" s="59">
        <v>1204</v>
      </c>
      <c r="C26" s="93"/>
      <c r="D26" s="61">
        <v>0</v>
      </c>
      <c r="E26" s="62">
        <v>0</v>
      </c>
      <c r="F26" s="63">
        <v>0</v>
      </c>
      <c r="G26" s="63">
        <v>0</v>
      </c>
      <c r="H26" s="54">
        <f t="shared" si="5"/>
        <v>0</v>
      </c>
      <c r="I26" s="65">
        <v>0</v>
      </c>
      <c r="J26" s="92">
        <f t="shared" si="4"/>
        <v>0</v>
      </c>
      <c r="K26" s="67">
        <f>SUM(H26,I26,J26)</f>
        <v>0</v>
      </c>
      <c r="L26" s="94" t="e">
        <f>H26/$H$27</f>
        <v>#DIV/0!</v>
      </c>
      <c r="M26" s="54"/>
    </row>
    <row r="27" spans="2:13" s="71" customFormat="1" ht="18" customHeight="1" thickBot="1">
      <c r="B27" s="128" t="s">
        <v>27</v>
      </c>
      <c r="C27" s="129"/>
      <c r="D27" s="130"/>
      <c r="E27" s="131"/>
      <c r="F27" s="130"/>
      <c r="G27" s="131"/>
      <c r="H27" s="130">
        <f>SUM(H23:H26)</f>
        <v>0</v>
      </c>
      <c r="I27" s="138"/>
      <c r="J27" s="130"/>
      <c r="K27" s="138"/>
      <c r="L27" s="79" t="e">
        <f>SUM(L23:L26)</f>
        <v>#DIV/0!</v>
      </c>
      <c r="M27" s="78"/>
    </row>
    <row r="28" spans="2:13" ht="17.25" customHeight="1" outlineLevel="2">
      <c r="B28" s="85" t="s">
        <v>4</v>
      </c>
      <c r="C28" s="86" t="s">
        <v>14</v>
      </c>
      <c r="D28" s="87"/>
      <c r="E28" s="88"/>
      <c r="F28" s="88"/>
      <c r="G28" s="89"/>
      <c r="H28" s="89"/>
      <c r="I28" s="89"/>
      <c r="J28" s="89"/>
      <c r="K28" s="89"/>
      <c r="L28" s="90"/>
      <c r="M28" s="89"/>
    </row>
    <row r="29" spans="2:13" ht="15.75" customHeight="1" outlineLevel="3">
      <c r="B29" s="48">
        <v>1301</v>
      </c>
      <c r="C29" s="95"/>
      <c r="D29" s="61">
        <v>0</v>
      </c>
      <c r="E29" s="51">
        <v>0</v>
      </c>
      <c r="F29" s="52">
        <v>0</v>
      </c>
      <c r="G29" s="52">
        <v>0</v>
      </c>
      <c r="H29" s="54">
        <f>ROUND(D29*F29*G29,0)</f>
        <v>0</v>
      </c>
      <c r="I29" s="55">
        <v>0</v>
      </c>
      <c r="J29" s="92">
        <f t="shared" ref="J29:J33" si="6">ROUND((100%-D29)*F29*G29,0)*0</f>
        <v>0</v>
      </c>
      <c r="K29" s="67">
        <f>SUM(H29,I29,J29)</f>
        <v>0</v>
      </c>
      <c r="L29" s="68" t="e">
        <f>H29/$H$34</f>
        <v>#DIV/0!</v>
      </c>
      <c r="M29" s="54"/>
    </row>
    <row r="30" spans="2:13" ht="15.75" customHeight="1" outlineLevel="3">
      <c r="B30" s="59">
        <v>1302</v>
      </c>
      <c r="C30" s="69"/>
      <c r="D30" s="61">
        <v>0</v>
      </c>
      <c r="E30" s="62">
        <v>0</v>
      </c>
      <c r="F30" s="63">
        <v>0</v>
      </c>
      <c r="G30" s="63">
        <v>0</v>
      </c>
      <c r="H30" s="54">
        <f>ROUND(D30*F30*G30,0)</f>
        <v>0</v>
      </c>
      <c r="I30" s="65">
        <v>0</v>
      </c>
      <c r="J30" s="92">
        <f t="shared" si="6"/>
        <v>0</v>
      </c>
      <c r="K30" s="67">
        <f>SUM(H30,I30,J30)</f>
        <v>0</v>
      </c>
      <c r="L30" s="68" t="e">
        <f>H30/$H$34</f>
        <v>#DIV/0!</v>
      </c>
      <c r="M30" s="54"/>
    </row>
    <row r="31" spans="2:13" ht="18" customHeight="1" outlineLevel="3">
      <c r="B31" s="59">
        <v>1303</v>
      </c>
      <c r="C31" s="93"/>
      <c r="D31" s="61">
        <v>0</v>
      </c>
      <c r="E31" s="62">
        <v>0</v>
      </c>
      <c r="F31" s="63">
        <v>0</v>
      </c>
      <c r="G31" s="63">
        <v>0</v>
      </c>
      <c r="H31" s="54">
        <f>ROUND(D31*F31*G31,0)</f>
        <v>0</v>
      </c>
      <c r="I31" s="65">
        <v>0</v>
      </c>
      <c r="J31" s="92">
        <f t="shared" si="6"/>
        <v>0</v>
      </c>
      <c r="K31" s="67">
        <f>SUM(H31,I31,J31)</f>
        <v>0</v>
      </c>
      <c r="L31" s="68" t="e">
        <f>H31/$H$34</f>
        <v>#DIV/0!</v>
      </c>
      <c r="M31" s="54"/>
    </row>
    <row r="32" spans="2:13" ht="15.75" customHeight="1" outlineLevel="3">
      <c r="B32" s="59">
        <v>1304</v>
      </c>
      <c r="C32" s="93"/>
      <c r="D32" s="61">
        <v>0</v>
      </c>
      <c r="E32" s="62">
        <v>0</v>
      </c>
      <c r="F32" s="63">
        <v>0</v>
      </c>
      <c r="G32" s="63">
        <v>0</v>
      </c>
      <c r="H32" s="54">
        <f>ROUND(D32*F32*G32,0)</f>
        <v>0</v>
      </c>
      <c r="I32" s="65">
        <v>0</v>
      </c>
      <c r="J32" s="92">
        <f t="shared" si="6"/>
        <v>0</v>
      </c>
      <c r="K32" s="67">
        <f>SUM(H32,I32,J32)</f>
        <v>0</v>
      </c>
      <c r="L32" s="68" t="e">
        <f>H32/$H$34</f>
        <v>#DIV/0!</v>
      </c>
      <c r="M32" s="54"/>
    </row>
    <row r="33" spans="2:15" ht="18" customHeight="1" outlineLevel="3" thickBot="1">
      <c r="B33" s="96">
        <v>1305</v>
      </c>
      <c r="C33" s="93"/>
      <c r="D33" s="61">
        <v>0</v>
      </c>
      <c r="E33" s="62">
        <v>0</v>
      </c>
      <c r="F33" s="63">
        <v>0</v>
      </c>
      <c r="G33" s="63">
        <v>0</v>
      </c>
      <c r="H33" s="54">
        <f>ROUND(D33*F33*G33,0)</f>
        <v>0</v>
      </c>
      <c r="I33" s="65">
        <v>0</v>
      </c>
      <c r="J33" s="92">
        <f t="shared" si="6"/>
        <v>0</v>
      </c>
      <c r="K33" s="67">
        <f>SUM(H33,I33,J33)</f>
        <v>0</v>
      </c>
      <c r="L33" s="68" t="e">
        <f>H33/$H$34</f>
        <v>#DIV/0!</v>
      </c>
      <c r="M33" s="54"/>
    </row>
    <row r="34" spans="2:15" s="71" customFormat="1" ht="14.4" outlineLevel="2" collapsed="1" thickBot="1">
      <c r="B34" s="128" t="s">
        <v>10</v>
      </c>
      <c r="C34" s="129"/>
      <c r="D34" s="97"/>
      <c r="E34" s="97"/>
      <c r="F34" s="97"/>
      <c r="G34" s="98"/>
      <c r="H34" s="99">
        <f>SUM(H29:H33)</f>
        <v>0</v>
      </c>
      <c r="I34" s="100">
        <f>SUM(I29:I33)</f>
        <v>0</v>
      </c>
      <c r="J34" s="98">
        <f>SUM(J29:J33)</f>
        <v>0</v>
      </c>
      <c r="K34" s="101">
        <f>SUM(K29:K33)</f>
        <v>0</v>
      </c>
      <c r="L34" s="102" t="e">
        <f>SUM(L29:L33)</f>
        <v>#DIV/0!</v>
      </c>
      <c r="M34" s="99"/>
    </row>
    <row r="35" spans="2:15" ht="18" customHeight="1" outlineLevel="2">
      <c r="B35" s="85" t="s">
        <v>29</v>
      </c>
      <c r="C35" s="86" t="s">
        <v>15</v>
      </c>
      <c r="D35" s="87"/>
      <c r="E35" s="88"/>
      <c r="F35" s="88"/>
      <c r="G35" s="89"/>
      <c r="H35" s="89"/>
      <c r="I35" s="89"/>
      <c r="J35" s="89"/>
      <c r="K35" s="89"/>
      <c r="L35" s="90"/>
      <c r="M35" s="89"/>
    </row>
    <row r="36" spans="2:15" ht="15.75" customHeight="1" outlineLevel="3">
      <c r="B36" s="48">
        <v>1401</v>
      </c>
      <c r="C36" s="95"/>
      <c r="D36" s="61">
        <v>0</v>
      </c>
      <c r="E36" s="51">
        <v>0</v>
      </c>
      <c r="F36" s="63">
        <v>0</v>
      </c>
      <c r="G36" s="63">
        <v>0</v>
      </c>
      <c r="H36" s="54">
        <f>ROUND(D36*F36*G36,0)</f>
        <v>0</v>
      </c>
      <c r="I36" s="55">
        <v>0</v>
      </c>
      <c r="J36" s="92">
        <f t="shared" ref="J36:J37" si="7">ROUND((100%-D36)*F36*G36,0)*0</f>
        <v>0</v>
      </c>
      <c r="K36" s="67">
        <f>SUM(H36,I36,J36)</f>
        <v>0</v>
      </c>
      <c r="L36" s="68" t="e">
        <f>H36/$H$38</f>
        <v>#DIV/0!</v>
      </c>
      <c r="M36" s="54"/>
    </row>
    <row r="37" spans="2:15" ht="15.75" customHeight="1" outlineLevel="3" thickBot="1">
      <c r="B37" s="59">
        <v>1402</v>
      </c>
      <c r="C37" s="69"/>
      <c r="D37" s="61">
        <v>0</v>
      </c>
      <c r="E37" s="62">
        <v>0</v>
      </c>
      <c r="F37" s="63">
        <v>0</v>
      </c>
      <c r="G37" s="63">
        <v>0</v>
      </c>
      <c r="H37" s="54">
        <f>ROUND(D37*F37*G37,0)</f>
        <v>0</v>
      </c>
      <c r="I37" s="65">
        <v>0</v>
      </c>
      <c r="J37" s="92">
        <f t="shared" si="7"/>
        <v>0</v>
      </c>
      <c r="K37" s="67">
        <f>SUM(H37,I37,J37)</f>
        <v>0</v>
      </c>
      <c r="L37" s="68" t="e">
        <f>H37/$H$38</f>
        <v>#DIV/0!</v>
      </c>
      <c r="M37" s="54"/>
    </row>
    <row r="38" spans="2:15" s="71" customFormat="1" ht="14.4" outlineLevel="2" collapsed="1" thickBot="1">
      <c r="B38" s="130" t="s">
        <v>30</v>
      </c>
      <c r="C38" s="131"/>
      <c r="D38" s="97"/>
      <c r="E38" s="97"/>
      <c r="F38" s="97"/>
      <c r="G38" s="98"/>
      <c r="H38" s="99">
        <f>SUM(H36:H37)</f>
        <v>0</v>
      </c>
      <c r="I38" s="100">
        <f>SUM(I36:I37)</f>
        <v>0</v>
      </c>
      <c r="J38" s="98">
        <f>SUM(J36:J37)</f>
        <v>0</v>
      </c>
      <c r="K38" s="101">
        <f>SUM(K36:K37)</f>
        <v>0</v>
      </c>
      <c r="L38" s="103">
        <f>IF(H38&lt;=0,0,H38/H40)</f>
        <v>0</v>
      </c>
      <c r="M38" s="99"/>
      <c r="N38" s="4"/>
      <c r="O38" s="4"/>
    </row>
    <row r="39" spans="2:15" ht="5.25" customHeight="1" thickBot="1">
      <c r="B39" s="104"/>
      <c r="C39" s="105"/>
      <c r="D39" s="106"/>
      <c r="E39" s="105"/>
      <c r="F39" s="105"/>
      <c r="G39" s="107"/>
      <c r="H39" s="108"/>
      <c r="I39" s="109"/>
      <c r="J39" s="109"/>
      <c r="K39" s="109"/>
      <c r="L39" s="110"/>
      <c r="M39" s="108"/>
    </row>
    <row r="40" spans="2:15" ht="32.25" customHeight="1" thickBot="1">
      <c r="B40" s="126" t="s">
        <v>11</v>
      </c>
      <c r="C40" s="127"/>
      <c r="D40" s="111"/>
      <c r="E40" s="112"/>
      <c r="F40" s="113"/>
      <c r="G40" s="114"/>
      <c r="H40" s="115">
        <f>SUM(H20,H27,H34,H38)</f>
        <v>0</v>
      </c>
      <c r="I40" s="116" t="e">
        <f>SUM(#REF!,I38,I34)</f>
        <v>#REF!</v>
      </c>
      <c r="J40" s="117" t="e">
        <f>SUM(#REF!,J38,J34)</f>
        <v>#REF!</v>
      </c>
      <c r="K40" s="116" t="e">
        <f>SUM(#REF!,K38,K34)</f>
        <v>#REF!</v>
      </c>
      <c r="L40" s="118" t="e">
        <f>H40/SUM(H20+H27+H34+H38)</f>
        <v>#DIV/0!</v>
      </c>
      <c r="M40" s="115"/>
    </row>
    <row r="41" spans="2:15" ht="6" customHeight="1" thickTop="1">
      <c r="B41" s="47"/>
      <c r="C41" s="47"/>
      <c r="D41" s="47"/>
      <c r="E41" s="47"/>
      <c r="F41" s="47"/>
      <c r="G41" s="119"/>
      <c r="H41" s="119"/>
      <c r="I41" s="119"/>
      <c r="J41" s="119"/>
      <c r="K41" s="119"/>
      <c r="L41" s="47"/>
      <c r="M41" s="47"/>
    </row>
    <row r="42" spans="2:15">
      <c r="B42" s="47"/>
      <c r="C42" s="47"/>
      <c r="D42" s="47"/>
      <c r="E42" s="120"/>
      <c r="F42" s="120"/>
      <c r="G42" s="119"/>
      <c r="H42" s="121"/>
      <c r="I42" s="119"/>
      <c r="J42" s="119"/>
      <c r="K42" s="119"/>
      <c r="L42" s="47"/>
      <c r="M42" s="122"/>
    </row>
    <row r="43" spans="2:15">
      <c r="B43" s="47"/>
      <c r="C43" s="47"/>
      <c r="D43" s="47"/>
      <c r="E43" s="47"/>
      <c r="F43" s="47"/>
      <c r="G43" s="119"/>
      <c r="H43" s="122"/>
      <c r="I43" s="122" t="e">
        <f>IF(K40&lt;=0,0,(I40+J40)/K40)</f>
        <v>#REF!</v>
      </c>
      <c r="J43" s="122"/>
      <c r="K43" s="122" t="e">
        <f>SUM(H43:J43)</f>
        <v>#REF!</v>
      </c>
      <c r="L43" s="122"/>
      <c r="M43" s="47"/>
    </row>
  </sheetData>
  <mergeCells count="16">
    <mergeCell ref="M8:M9"/>
    <mergeCell ref="B40:C40"/>
    <mergeCell ref="B27:C27"/>
    <mergeCell ref="B20:C20"/>
    <mergeCell ref="B34:C34"/>
    <mergeCell ref="B38:C38"/>
    <mergeCell ref="B8:B9"/>
    <mergeCell ref="C8:C9"/>
    <mergeCell ref="D8:D9"/>
    <mergeCell ref="E8:E9"/>
    <mergeCell ref="F8:F9"/>
    <mergeCell ref="J27:K27"/>
    <mergeCell ref="D27:E27"/>
    <mergeCell ref="F27:G27"/>
    <mergeCell ref="H27:I27"/>
    <mergeCell ref="L8:L9"/>
  </mergeCells>
  <printOptions horizontalCentered="1"/>
  <pageMargins left="0.39370078740157499" right="0.15748031496063" top="0.45" bottom="0.37" header="0.15748031496063" footer="0.16"/>
  <pageSetup paperSize="9" scale="59" orientation="portrait" r:id="rId1"/>
  <headerFooter alignWithMargins="0">
    <oddHeader>&amp;R&amp;F</oddHeader>
    <oddFooter>&amp;L&amp;A&amp;C&amp;D     &amp;T&amp;RPage &amp;P of Pages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Բյուջե</vt:lpstr>
      <vt:lpstr>Բյուջե!Print_Area</vt:lpstr>
      <vt:lpstr>Բյուջե!Print_Titles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Shahen Shahinyan</dc:creator>
  <cp:lastModifiedBy>Amalia Umurshadyan (TI AM)</cp:lastModifiedBy>
  <cp:lastPrinted>2015-10-02T12:47:59Z</cp:lastPrinted>
  <dcterms:created xsi:type="dcterms:W3CDTF">2015-06-24T14:21:00Z</dcterms:created>
  <dcterms:modified xsi:type="dcterms:W3CDTF">2024-12-23T15:59:59Z</dcterms:modified>
</cp:coreProperties>
</file>